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810" windowWidth="16080" windowHeight="8535" activeTab="0"/>
  </bookViews>
  <sheets>
    <sheet name="Лист1 (2)" sheetId="1" r:id="rId1"/>
    <sheet name="Лист1" sheetId="2" r:id="rId2"/>
  </sheets>
  <definedNames>
    <definedName name="_xlnm.Print_Titles" localSheetId="0">'Лист1 (2)'!$3:$3</definedName>
    <definedName name="_xlnm.Print_Area" localSheetId="0">'Лист1 (2)'!$A$1:$N$163</definedName>
  </definedNames>
  <calcPr fullCalcOnLoad="1"/>
</workbook>
</file>

<file path=xl/sharedStrings.xml><?xml version="1.0" encoding="utf-8"?>
<sst xmlns="http://schemas.openxmlformats.org/spreadsheetml/2006/main" count="606" uniqueCount="376">
  <si>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</si>
  <si>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</si>
  <si>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</si>
  <si>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</si>
  <si>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</si>
  <si>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</si>
  <si>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</si>
  <si>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</si>
  <si>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</si>
  <si>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</si>
  <si>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</si>
  <si>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</si>
  <si>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</si>
  <si>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</si>
  <si>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</si>
  <si>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</si>
  <si>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</si>
  <si>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</si>
  <si>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</si>
  <si>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</si>
  <si>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</si>
  <si>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</si>
  <si>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</si>
  <si>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</si>
  <si>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</si>
  <si>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</si>
  <si>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</si>
  <si>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</si>
  <si>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</si>
  <si>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</si>
  <si>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</si>
  <si>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</si>
  <si>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</si>
  <si>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</si>
  <si>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</si>
  <si>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</si>
  <si>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</si>
  <si>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</si>
  <si>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</si>
  <si>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</si>
  <si>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</si>
  <si>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</si>
  <si>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</si>
  <si>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</si>
  <si>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</si>
  <si>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</si>
  <si>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</si>
  <si>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</si>
  <si>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</si>
  <si>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</si>
  <si>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</si>
  <si>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</si>
  <si>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</si>
  <si>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</si>
  <si>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</si>
  <si>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</si>
  <si>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</si>
  <si>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</si>
  <si>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</si>
  <si>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</si>
  <si>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</si>
  <si>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</si>
  <si>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</si>
  <si>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</si>
  <si>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</si>
  <si>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</si>
  <si>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</si>
  <si>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</si>
  <si>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</si>
  <si>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</si>
  <si>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</si>
  <si>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</si>
  <si>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</si>
  <si>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</si>
  <si>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</si>
  <si>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</si>
  <si>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</si>
  <si>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</si>
  <si>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</si>
  <si>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</si>
  <si>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</si>
  <si>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</si>
  <si>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</si>
  <si>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</si>
  <si>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</si>
  <si>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</si>
  <si>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</si>
  <si>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</si>
  <si>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</si>
  <si>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</si>
  <si>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</si>
  <si>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</si>
  <si>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</si>
  <si>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</si>
  <si>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</si>
  <si>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</si>
  <si>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</si>
  <si>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</si>
  <si>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</si>
  <si>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</si>
  <si>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</si>
  <si>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</si>
  <si>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</si>
  <si>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</si>
  <si>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</si>
  <si>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</si>
  <si>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</si>
  <si>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</si>
  <si>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</si>
  <si>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</si>
  <si>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</si>
  <si>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</si>
  <si>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</si>
  <si>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</si>
  <si>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</si>
  <si>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Соціальний захист фізичних осіб, які надають соціальні послуги з догляду на непрофесійній основі на території Новгород-Сіверської міської територіальної громади, на 2022-2025 роки</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</si>
  <si>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</si>
  <si>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</si>
  <si>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</si>
  <si>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</si>
  <si>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</si>
  <si>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</si>
  <si>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</si>
  <si>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</si>
  <si>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</si>
  <si>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</si>
  <si>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</si>
  <si>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</si>
  <si>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</si>
  <si>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</si>
  <si>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</si>
  <si>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</si>
  <si>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</si>
  <si>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</si>
  <si>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</si>
  <si>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</si>
  <si>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</si>
  <si>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</si>
  <si>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</si>
  <si>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</si>
  <si>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</si>
  <si>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</si>
  <si>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</si>
  <si>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</si>
  <si>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</si>
  <si>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</si>
  <si>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</si>
  <si>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</si>
  <si>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</si>
  <si>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</si>
  <si>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</si>
  <si>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</si>
  <si>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</si>
  <si>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</si>
  <si>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</si>
  <si>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</si>
  <si>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</si>
  <si>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</si>
  <si>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</si>
  <si>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</si>
  <si>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</si>
  <si>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</si>
  <si>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</si>
  <si>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</si>
  <si>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</si>
  <si>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</si>
  <si>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</si>
  <si>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</si>
  <si>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</si>
  <si>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</si>
  <si>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</si>
  <si>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</si>
  <si>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</si>
  <si>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</si>
  <si>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</si>
  <si>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</si>
  <si>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</si>
  <si>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</si>
  <si>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</si>
  <si>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</si>
  <si>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</si>
  <si>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</si>
  <si>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</si>
  <si>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</si>
  <si>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</si>
  <si>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</si>
  <si>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</si>
  <si>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</si>
  <si>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</si>
  <si>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</si>
  <si>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</si>
  <si>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</si>
  <si>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</si>
  <si>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</si>
  <si>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</si>
  <si>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</si>
  <si>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</si>
  <si>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</si>
  <si>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</si>
  <si>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</si>
  <si>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</si>
  <si>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</si>
  <si>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</si>
  <si>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</si>
  <si>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</si>
  <si>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</si>
  <si>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</si>
  <si>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</si>
  <si>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</si>
  <si>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</si>
  <si>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</si>
  <si>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</si>
  <si>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</si>
  <si>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</si>
  <si>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</si>
  <si>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</si>
  <si>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</si>
  <si>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</si>
  <si>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</si>
  <si>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</si>
  <si>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</si>
  <si>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</si>
  <si>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</si>
  <si>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</si>
  <si>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</si>
  <si>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</si>
  <si>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</si>
  <si>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</si>
  <si>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</si>
  <si>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</si>
  <si>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</si>
  <si>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</si>
  <si>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</si>
  <si>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</si>
  <si>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</si>
  <si>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</si>
  <si>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</si>
  <si>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</si>
  <si>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</si>
  <si>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</si>
  <si>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</si>
  <si>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</si>
  <si>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</si>
  <si>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</si>
  <si>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</si>
  <si>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</si>
  <si>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</si>
  <si>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</si>
  <si>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469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</si>
  <si>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</si>
  <si>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Соціальна підтримка учасників АТО, ООС, Захисників і Захисниць України, членів їх сіфмей, а ткаож членів сімей військовослужбовціфв,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</si>
  <si>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</si>
  <si>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</si>
  <si>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</si>
  <si>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</si>
  <si>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</si>
  <si>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</si>
  <si>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</si>
  <si>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</si>
  <si>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</si>
  <si>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</si>
  <si>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</si>
  <si>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</si>
  <si>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</si>
  <si>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</si>
  <si>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</si>
  <si>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</si>
  <si>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</si>
  <si>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</si>
  <si>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</si>
  <si>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</si>
  <si>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</si>
  <si>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</si>
  <si>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На 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</si>
  <si>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пільгові медикаменти</t>
  </si>
  <si>
    <t>фінансова підтримка КП громади</t>
  </si>
  <si>
    <t>виготовлення технічної документації з землеустрою (погашена кредиторська заборгованість 2022 року)</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</si>
  <si>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</si>
  <si>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</si>
  <si>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</si>
  <si>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</si>
  <si>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</si>
  <si>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</si>
  <si>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</si>
  <si>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440</t>
  </si>
  <si>
    <t>Рішення сесії міської ради  від 03 грудня 2021 року            № 437 (зі змінами)</t>
  </si>
  <si>
    <t>Рішення сесії міської ради  від 03 грудя 2021 року            № 488</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</si>
  <si>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</si>
  <si>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</si>
  <si>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14 липня 2021 року         № 275 (зі змінами)</t>
  </si>
  <si>
    <t>Рішення сесії міської ради  від 03 грудня 2021 року                 № 467</t>
  </si>
  <si>
    <t>Рішення сесії міської ради  від 26 жовтня 2021 року                                    № 369 (зі змінами)</t>
  </si>
  <si>
    <t>Рішення сесії міської ради  від 03 грудня 2021 року                   № 449</t>
  </si>
  <si>
    <t>Рішення сесії міської ради  від 08 грудня 2020 року                № 1241</t>
  </si>
  <si>
    <t>Рішення сесії міської ради  від 03 грудня 2021 року                № 464  (зі змінами)</t>
  </si>
  <si>
    <t>Рішення сесії міської ради  від 08 грудня 2020 року              № 1244</t>
  </si>
  <si>
    <t>Рішення сесії міської ради  від 03 грудня 2021 року              № 485</t>
  </si>
  <si>
    <t>Рішення сесії міської ради  від 03 грудня 2021 року             № 472</t>
  </si>
  <si>
    <t>Рішення сесії міської ради  від 08 грудня 2020 року               № 1250</t>
  </si>
  <si>
    <t>Рішення сесії міської ради  від 03 грудня 2021 року                           № 463 (зі змінами)</t>
  </si>
  <si>
    <t>Рішення сесії міської ради  від 14 липня 2021 року            № 275 (зі змінами)</t>
  </si>
  <si>
    <t>Рішення сесії міської ради  від 03 грудня 2021 року                 № 476</t>
  </si>
  <si>
    <t>Рішення сесії міської ради  від 03 грудня 2021 року                             № 480 (зі змінами)</t>
  </si>
  <si>
    <t>Рішення сесії міської ради від 03 грудня 2021 року           № 479</t>
  </si>
  <si>
    <t>Рішення сесії міської ради від 03 грудня 2021 року             № 479</t>
  </si>
  <si>
    <t>Рішення сесії міської ради  від 03 грудня 2021 року           № 455 (зі змінами)</t>
  </si>
  <si>
    <t>Рішення сесії міської ради  від 03 грудня 2021 року       № 484</t>
  </si>
  <si>
    <t>Рішення сесії міської ради  від 03 грудня 2021 року               № 483</t>
  </si>
  <si>
    <t xml:space="preserve">Рішення сесії міської ради від  15 грудня 2022 року             № 738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</si>
  <si>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</si>
  <si>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Рішення сесії міської ради  від 03 грудня 2021 року № 444   (зі змінами)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</si>
  <si>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</si>
  <si>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</si>
  <si>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</si>
  <si>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</si>
  <si>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</si>
  <si>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460  (зі змінами)</t>
  </si>
  <si>
    <t>Рішення сесії міської ради  від 03 грудня 2021 року  № 462 (зі змінами)</t>
  </si>
  <si>
    <t>Рішення сесії міської ради  від 21 лютого 2022 року   № 592  (зі змінами)</t>
  </si>
  <si>
    <t>Рішення сесії міської ради  від 21 лютого 2022 року  № 592   (зі змінами)</t>
  </si>
  <si>
    <t>Рішення сесії міської ради  від 03 грудня 2021 року  № 470  (зі змінами)</t>
  </si>
  <si>
    <t xml:space="preserve">Рішення сесії міської ради від 04 грудня 2019 року № 975  (зі змінами)      </t>
  </si>
  <si>
    <t>Рішення сесії міської ради  від 04 грудня 2019 року № 975  (зі змінами)</t>
  </si>
  <si>
    <t>Рішення сесії міської ради  від 03 грудня 2021 року  № 492</t>
  </si>
  <si>
    <t>Рішення сесії міської ради  від 03 грудня 2021 року № 485</t>
  </si>
  <si>
    <t>Рішення сесії міської ради  від 03 грудня 2021 року № 475  (зі змінами)</t>
  </si>
  <si>
    <t>Рішення сесії міської ради  від 08 грудня 2020 року  № 1287</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</si>
  <si>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</si>
  <si>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Рішення сесії міської ради від 27 січня 2023 року № 775</t>
  </si>
  <si>
    <t>Соціальний захист та підтримка внутрішньо переміщених осіб Новгород-Сіверської міської територіальної громади на 2022-2025 роки</t>
  </si>
  <si>
    <t>матеріали, обладнання, інвентар, послуги, інформатизація, здоров'я та соціальний захист</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</si>
  <si>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</si>
  <si>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</si>
  <si>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матеріали</t>
  </si>
  <si>
    <t>на проведення заходів і робіт з мобілізаційної підготовки місцевого значення, мобілізації та територіальної оборони Новгород-Сіверської МТГ</t>
  </si>
  <si>
    <t>Рішення сесії міської ради від 27 січня 2023 року № 779 (зі змінами)</t>
  </si>
  <si>
    <t>16)</t>
  </si>
  <si>
    <t>Рішення сесії міської ради  від  27 cічня 2023 року № 778 (зі змінами)</t>
  </si>
  <si>
    <t xml:space="preserve">Рішення сесії міської ради  від 15 грудня 2022 року № 747 (зі змінами) </t>
  </si>
  <si>
    <t>Рішення сесії міської ради від 15 грудня 2022 року № 745 (зі змінами)</t>
  </si>
  <si>
    <t>Рішення сесії міської ради від 15 грудня 2022 року № 762 (зі змінами)</t>
  </si>
  <si>
    <t>За послуги мережі інтернету</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</si>
  <si>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</si>
  <si>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</si>
  <si>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Рішення сесії міської ради  від 03 грудня 2021 року № 493 (зі змінами)</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</si>
  <si>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червня 2023 року </t>
  </si>
  <si>
    <r>
      <t xml:space="preserve">Фактично використано станом </t>
    </r>
    <r>
      <rPr>
        <b/>
        <u val="single"/>
        <sz val="24"/>
        <rFont val="Times New Roman"/>
        <family val="1"/>
      </rPr>
      <t>на 01 червня 2023 року</t>
    </r>
  </si>
  <si>
    <t>0117322</t>
  </si>
  <si>
    <t xml:space="preserve">компенсація за медикаменти, відпущені хворим на орфанні захворювання </t>
  </si>
  <si>
    <t xml:space="preserve">компенсація вартості проїзду </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</si>
  <si>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</si>
  <si>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</si>
  <si>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</si>
  <si>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 xml:space="preserve"> обслуговування програми, придбання модемів, провайдерів</t>
  </si>
  <si>
    <t>представницькі видатки</t>
  </si>
  <si>
    <t>призи</t>
  </si>
  <si>
    <t>Техпаспорт</t>
  </si>
  <si>
    <t>Службове житло</t>
  </si>
  <si>
    <t xml:space="preserve">Поповнення матеріального резерву </t>
  </si>
  <si>
    <t xml:space="preserve">памперси </t>
  </si>
  <si>
    <t>Оплата праці і нарахування на заробітну плату працівникам, задіяним у благоустрої; придбання матеріалів, оплата послуг; капітальний ремонт водовідної споруди по вул.Шевченка в м. Новгороді-Сіверському Чернігівської області</t>
  </si>
  <si>
    <t>поточні видатки</t>
  </si>
  <si>
    <t>поточні видатки, ремонт доріг</t>
  </si>
  <si>
    <t>поточні видатки, подарункові набори</t>
  </si>
  <si>
    <t>поточні видатки, інформатизація</t>
  </si>
  <si>
    <t>погашення кредиторської заборгованості за 2022 рік, матеріали, обладнання , інвентар, послуги, інформатизація, здоров'я та соціальний захист</t>
  </si>
  <si>
    <t>погашення кредиторської заборгованості за 2022 рік, матеріали, обладнання, інвентар,послуги, кадрове забезпечення, шкільний автобус, звіт по виготовленню ПКД,</t>
  </si>
  <si>
    <t>погашена кредиторська заборгованість за 2022 рік, матеріали, обладнання, інвентар, тощо</t>
  </si>
  <si>
    <t>Придбання матеріалів, обладнання, інвентарю, послуги, інформатизація; погашена кредиторська заборгованість за 2022 рік,  тощо</t>
  </si>
  <si>
    <t>поточні видатки, медалі</t>
  </si>
  <si>
    <t>відшкодування за медикаменти, відпущені  громадянам, які постраждали в наслідок Чорнобильської катастрофи</t>
  </si>
  <si>
    <t>Соціальна підтримка</t>
  </si>
  <si>
    <t>погашена кредиторська заборгованість 2022 року, послуги з доступу до електронного кабінету періодичних видань</t>
  </si>
  <si>
    <t>інша субвенція районному бюджету Новгород-Сіверського району на виконання заходів Програми</t>
  </si>
  <si>
    <t>покращення матеріально-технічного забезпечення</t>
  </si>
  <si>
    <t>забезпечення безпеки населення Новгород-Сіверської міської територіальної громади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</si>
</sst>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9">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sz val="14"/>
      <color indexed="60"/>
      <name val="Times New Roman"/>
      <family val="1"/>
    </font>
    <font>
      <b/>
      <sz val="36"/>
      <color indexed="8"/>
      <name val="Calibri"/>
      <family val="2"/>
    </font>
    <font>
      <b/>
      <sz val="24"/>
      <color indexed="8"/>
      <name val="Times New Roman"/>
      <family val="1"/>
    </font>
    <font>
      <sz val="36"/>
      <color indexed="8"/>
      <name val="Calibri"/>
      <family val="2"/>
    </font>
    <font>
      <b/>
      <sz val="28"/>
      <color indexed="8"/>
      <name val="Times New Roman"/>
      <family val="1"/>
    </font>
    <font>
      <i/>
      <sz val="24"/>
      <color indexed="60"/>
      <name val="Times New Roman"/>
      <family val="1"/>
    </font>
    <font>
      <sz val="22"/>
      <color indexed="60"/>
      <name val="Times New Roman"/>
      <family val="1"/>
    </font>
    <font>
      <i/>
      <sz val="24"/>
      <color indexed="8"/>
      <name val="Times New Roman"/>
      <family val="1"/>
    </font>
    <font>
      <sz val="22"/>
      <color indexed="8"/>
      <name val="Times New Roman"/>
      <family val="1"/>
    </font>
    <font>
      <sz val="20"/>
      <color indexed="8"/>
      <name val="Times New Roman"/>
      <family val="1"/>
    </font>
    <font>
      <i/>
      <sz val="22"/>
      <color indexed="8"/>
      <name val="Times New Roman"/>
      <family val="1"/>
    </font>
    <font>
      <sz val="24"/>
      <color indexed="10"/>
      <name val="Times New Roman"/>
      <family val="1"/>
    </font>
    <font>
      <sz val="24"/>
      <color indexed="8"/>
      <name val="Times New Roman Cyr"/>
      <family val="0"/>
    </font>
    <font>
      <b/>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sz val="14"/>
      <color rgb="FFC00000"/>
      <name val="Times New Roman"/>
      <family val="1"/>
    </font>
    <font>
      <b/>
      <sz val="36"/>
      <color theme="1"/>
      <name val="Calibri"/>
      <family val="2"/>
    </font>
    <font>
      <b/>
      <sz val="24"/>
      <color theme="1"/>
      <name val="Times New Roman"/>
      <family val="1"/>
    </font>
    <font>
      <sz val="36"/>
      <color theme="1"/>
      <name val="Calibri"/>
      <family val="2"/>
    </font>
    <font>
      <b/>
      <sz val="28"/>
      <color theme="1"/>
      <name val="Times New Roman"/>
      <family val="1"/>
    </font>
    <font>
      <i/>
      <sz val="24"/>
      <color rgb="FFC00000"/>
      <name val="Times New Roman"/>
      <family val="1"/>
    </font>
    <font>
      <sz val="22"/>
      <color rgb="FFC00000"/>
      <name val="Times New Roman"/>
      <family val="1"/>
    </font>
    <font>
      <i/>
      <sz val="24"/>
      <color theme="1"/>
      <name val="Times New Roman"/>
      <family val="1"/>
    </font>
    <font>
      <sz val="22"/>
      <color theme="1"/>
      <name val="Times New Roman"/>
      <family val="1"/>
    </font>
    <font>
      <sz val="20"/>
      <color theme="1"/>
      <name val="Times New Roman"/>
      <family val="1"/>
    </font>
    <font>
      <i/>
      <sz val="22"/>
      <color theme="1"/>
      <name val="Times New Roman"/>
      <family val="1"/>
    </font>
    <font>
      <sz val="24"/>
      <color rgb="FFFF0000"/>
      <name val="Times New Roman"/>
      <family val="1"/>
    </font>
    <font>
      <sz val="24"/>
      <color theme="1"/>
      <name val="Times New Roman Cyr"/>
      <family val="0"/>
    </font>
    <font>
      <b/>
      <sz val="26"/>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7" borderId="7" applyNumberFormat="0" applyAlignment="0" applyProtection="0"/>
    <xf numFmtId="0" fontId="83" fillId="0" borderId="0" applyNumberFormat="0" applyFill="0" applyBorder="0" applyAlignment="0" applyProtection="0"/>
    <xf numFmtId="0" fontId="84" fillId="28" borderId="0" applyNumberFormat="0" applyBorder="0" applyAlignment="0" applyProtection="0"/>
    <xf numFmtId="0" fontId="20" fillId="0" borderId="0">
      <alignment/>
      <protection/>
    </xf>
    <xf numFmtId="0" fontId="4"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1" borderId="0" applyNumberFormat="0" applyBorder="0" applyAlignment="0" applyProtection="0"/>
  </cellStyleXfs>
  <cellXfs count="276">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1" fillId="34" borderId="0" xfId="54" applyFont="1" applyFill="1" applyBorder="1" applyAlignment="1" applyProtection="1">
      <alignment horizontal="center" vertical="center" wrapText="1"/>
      <protection locked="0"/>
    </xf>
    <xf numFmtId="0" fontId="92" fillId="34" borderId="0" xfId="0" applyFont="1" applyFill="1" applyAlignment="1">
      <alignment wrapText="1"/>
    </xf>
    <xf numFmtId="0" fontId="92" fillId="34" borderId="21" xfId="0" applyFont="1" applyFill="1" applyBorder="1" applyAlignment="1">
      <alignment horizontal="center" vertical="center" wrapText="1"/>
    </xf>
    <xf numFmtId="0" fontId="92" fillId="34" borderId="0" xfId="0" applyFont="1" applyFill="1" applyAlignment="1">
      <alignment horizontal="center"/>
    </xf>
    <xf numFmtId="0" fontId="92" fillId="34" borderId="13" xfId="0" applyFont="1" applyFill="1" applyBorder="1" applyAlignment="1">
      <alignment horizontal="center" vertical="center" wrapText="1"/>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3" fontId="92" fillId="34" borderId="26" xfId="0" applyNumberFormat="1" applyFont="1" applyFill="1" applyBorder="1" applyAlignment="1">
      <alignment wrapText="1"/>
    </xf>
    <xf numFmtId="0" fontId="92" fillId="34" borderId="27" xfId="0" applyFont="1" applyFill="1" applyBorder="1" applyAlignment="1">
      <alignment wrapText="1"/>
    </xf>
    <xf numFmtId="0" fontId="92" fillId="34" borderId="24" xfId="0" applyFont="1" applyFill="1" applyBorder="1" applyAlignment="1">
      <alignment wrapText="1"/>
    </xf>
    <xf numFmtId="3" fontId="92" fillId="34" borderId="0" xfId="0" applyNumberFormat="1" applyFont="1" applyFill="1" applyAlignment="1">
      <alignment wrapText="1"/>
    </xf>
    <xf numFmtId="0" fontId="92" fillId="34" borderId="18" xfId="0" applyNumberFormat="1" applyFont="1" applyFill="1" applyBorder="1" applyAlignment="1">
      <alignment horizontal="center" vertical="center" wrapText="1"/>
    </xf>
    <xf numFmtId="3" fontId="92" fillId="34" borderId="28" xfId="0" applyNumberFormat="1" applyFont="1" applyFill="1" applyBorder="1" applyAlignment="1">
      <alignment wrapText="1"/>
    </xf>
    <xf numFmtId="0" fontId="92" fillId="34" borderId="29" xfId="0" applyFont="1" applyFill="1" applyBorder="1" applyAlignment="1">
      <alignment wrapText="1"/>
    </xf>
    <xf numFmtId="3" fontId="92"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30" xfId="0" applyNumberFormat="1" applyFont="1" applyFill="1" applyBorder="1" applyAlignment="1">
      <alignment wrapText="1"/>
    </xf>
    <xf numFmtId="3" fontId="13" fillId="34" borderId="31"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3" fillId="34" borderId="0" xfId="0" applyFont="1" applyFill="1" applyBorder="1" applyAlignment="1">
      <alignment wrapText="1"/>
    </xf>
    <xf numFmtId="0" fontId="93"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wrapText="1"/>
    </xf>
    <xf numFmtId="0" fontId="92" fillId="34" borderId="24" xfId="0" applyFont="1" applyFill="1" applyBorder="1" applyAlignment="1">
      <alignment horizontal="justify"/>
    </xf>
    <xf numFmtId="0" fontId="94" fillId="34" borderId="24" xfId="0" applyNumberFormat="1" applyFont="1" applyFill="1" applyBorder="1" applyAlignment="1">
      <alignment horizontal="center" vertical="center" wrapText="1"/>
    </xf>
    <xf numFmtId="0" fontId="95" fillId="34" borderId="24" xfId="0" applyFont="1" applyFill="1" applyBorder="1" applyAlignment="1">
      <alignment horizontal="center" vertical="center" wrapText="1"/>
    </xf>
    <xf numFmtId="49" fontId="94" fillId="34" borderId="24" xfId="0" applyNumberFormat="1" applyFont="1" applyFill="1" applyBorder="1" applyAlignment="1">
      <alignment horizontal="center" vertical="center" wrapText="1"/>
    </xf>
    <xf numFmtId="0" fontId="94" fillId="34" borderId="24" xfId="0" applyFont="1" applyFill="1" applyBorder="1" applyAlignment="1">
      <alignment horizontal="center" vertical="center" wrapText="1"/>
    </xf>
    <xf numFmtId="3" fontId="94" fillId="34" borderId="24" xfId="0" applyNumberFormat="1" applyFont="1" applyFill="1" applyBorder="1" applyAlignment="1">
      <alignment horizontal="center" vertical="center" wrapText="1"/>
    </xf>
    <xf numFmtId="3" fontId="94"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96"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6"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32" xfId="0" applyFont="1" applyFill="1" applyBorder="1" applyAlignment="1">
      <alignment horizontal="center" vertical="center" wrapText="1"/>
    </xf>
    <xf numFmtId="49" fontId="13" fillId="34" borderId="33" xfId="0" applyNumberFormat="1" applyFont="1" applyFill="1" applyBorder="1" applyAlignment="1">
      <alignment horizontal="center" vertical="center" wrapText="1"/>
    </xf>
    <xf numFmtId="0" fontId="19" fillId="34" borderId="34" xfId="0" applyFont="1" applyFill="1" applyBorder="1" applyAlignment="1">
      <alignment horizontal="center" vertical="center" wrapText="1"/>
    </xf>
    <xf numFmtId="3" fontId="13" fillId="34" borderId="32" xfId="0" applyNumberFormat="1" applyFont="1" applyFill="1" applyBorder="1" applyAlignment="1">
      <alignment horizontal="center" vertical="center" wrapText="1"/>
    </xf>
    <xf numFmtId="3" fontId="13" fillId="34" borderId="30"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0"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xf>
    <xf numFmtId="0" fontId="96" fillId="34" borderId="24" xfId="0" applyFont="1" applyFill="1" applyBorder="1" applyAlignment="1">
      <alignment horizontal="center" vertical="center"/>
    </xf>
    <xf numFmtId="3" fontId="97" fillId="34" borderId="24" xfId="0" applyNumberFormat="1" applyFont="1" applyFill="1" applyBorder="1" applyAlignment="1">
      <alignment horizontal="center" vertical="center" wrapText="1"/>
    </xf>
    <xf numFmtId="3" fontId="97" fillId="34" borderId="24" xfId="0" applyNumberFormat="1" applyFont="1" applyFill="1" applyBorder="1" applyAlignment="1">
      <alignment wrapText="1"/>
    </xf>
    <xf numFmtId="0" fontId="98" fillId="34" borderId="24" xfId="0" applyFont="1" applyFill="1" applyBorder="1" applyAlignment="1">
      <alignment horizont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99" fillId="34" borderId="0" xfId="0" applyFont="1" applyFill="1" applyBorder="1" applyAlignment="1">
      <alignment wrapText="1"/>
    </xf>
    <xf numFmtId="0" fontId="99"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93"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wrapText="1"/>
    </xf>
    <xf numFmtId="0" fontId="21" fillId="34" borderId="25" xfId="0" applyFont="1" applyFill="1" applyBorder="1" applyAlignment="1">
      <alignment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wrapText="1"/>
    </xf>
    <xf numFmtId="0" fontId="100" fillId="34" borderId="24" xfId="0" applyFont="1" applyFill="1" applyBorder="1" applyAlignment="1">
      <alignment horizontal="center" vertical="center" wrapText="1"/>
    </xf>
    <xf numFmtId="49" fontId="100"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100" fillId="34" borderId="24" xfId="0" applyFont="1" applyFill="1" applyBorder="1" applyAlignment="1">
      <alignment wrapText="1"/>
    </xf>
    <xf numFmtId="0" fontId="21" fillId="34" borderId="0" xfId="0" applyFont="1" applyFill="1" applyBorder="1" applyAlignment="1">
      <alignment horizontal="center" vertical="center" wrapText="1"/>
    </xf>
    <xf numFmtId="0" fontId="93" fillId="34" borderId="0" xfId="0" applyFont="1" applyFill="1" applyBorder="1" applyAlignment="1">
      <alignment horizontal="center" vertical="center" wrapText="1"/>
    </xf>
    <xf numFmtId="0" fontId="101" fillId="34" borderId="0" xfId="0" applyFont="1" applyFill="1" applyBorder="1" applyAlignment="1">
      <alignment wrapText="1"/>
    </xf>
    <xf numFmtId="0" fontId="0" fillId="34" borderId="24" xfId="0" applyFont="1" applyFill="1" applyBorder="1" applyAlignment="1">
      <alignment/>
    </xf>
    <xf numFmtId="0" fontId="94" fillId="34" borderId="30" xfId="0" applyNumberFormat="1" applyFont="1" applyFill="1" applyBorder="1" applyAlignment="1">
      <alignment horizontal="center" vertical="center" wrapText="1"/>
    </xf>
    <xf numFmtId="3" fontId="94" fillId="34" borderId="31" xfId="0" applyNumberFormat="1" applyFont="1" applyFill="1" applyBorder="1" applyAlignment="1">
      <alignment horizontal="center" vertical="center" wrapText="1"/>
    </xf>
    <xf numFmtId="0" fontId="92" fillId="34" borderId="30" xfId="0" applyFont="1" applyFill="1" applyBorder="1" applyAlignment="1">
      <alignment horizontal="center" vertical="center" wrapText="1"/>
    </xf>
    <xf numFmtId="3" fontId="13" fillId="34" borderId="33" xfId="0" applyNumberFormat="1" applyFont="1" applyFill="1" applyBorder="1" applyAlignment="1">
      <alignment horizontal="center" vertical="center" wrapText="1"/>
    </xf>
    <xf numFmtId="0" fontId="0" fillId="34" borderId="24" xfId="0" applyFont="1" applyFill="1" applyBorder="1" applyAlignment="1">
      <alignment wrapText="1"/>
    </xf>
    <xf numFmtId="3" fontId="15" fillId="34" borderId="27" xfId="0" applyNumberFormat="1" applyFont="1" applyFill="1" applyBorder="1" applyAlignment="1">
      <alignment horizontal="center" vertical="center"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92" fillId="34" borderId="24" xfId="0" applyFont="1" applyFill="1" applyBorder="1" applyAlignment="1">
      <alignment vertical="center" wrapText="1"/>
    </xf>
    <xf numFmtId="0" fontId="101" fillId="34" borderId="24" xfId="0" applyFont="1" applyFill="1" applyBorder="1" applyAlignment="1">
      <alignment wrapText="1"/>
    </xf>
    <xf numFmtId="0" fontId="92" fillId="34" borderId="24" xfId="0" applyFont="1" applyFill="1" applyBorder="1" applyAlignment="1">
      <alignment horizontal="center" vertical="top" wrapText="1"/>
    </xf>
    <xf numFmtId="3" fontId="15" fillId="34" borderId="29" xfId="0" applyNumberFormat="1" applyFont="1" applyFill="1" applyBorder="1" applyAlignment="1">
      <alignment horizontal="center" vertical="center" wrapText="1"/>
    </xf>
    <xf numFmtId="0" fontId="94" fillId="34" borderId="27" xfId="0" applyNumberFormat="1" applyFont="1" applyFill="1" applyBorder="1" applyAlignment="1">
      <alignment horizontal="center" vertical="center" wrapText="1"/>
    </xf>
    <xf numFmtId="0" fontId="92" fillId="34" borderId="27" xfId="0" applyFont="1" applyFill="1" applyBorder="1" applyAlignment="1">
      <alignment horizontal="center" wrapText="1"/>
    </xf>
    <xf numFmtId="0" fontId="92" fillId="34" borderId="27" xfId="0" applyFont="1" applyFill="1" applyBorder="1" applyAlignment="1">
      <alignment horizontal="center" vertical="center" wrapText="1"/>
    </xf>
    <xf numFmtId="3" fontId="92" fillId="34" borderId="27" xfId="0" applyNumberFormat="1" applyFont="1" applyFill="1" applyBorder="1" applyAlignment="1">
      <alignment wrapText="1"/>
    </xf>
    <xf numFmtId="3" fontId="15" fillId="36"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3" fillId="34" borderId="24" xfId="0" applyNumberFormat="1"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5" fillId="34" borderId="24" xfId="0" applyFont="1" applyFill="1" applyBorder="1" applyAlignment="1">
      <alignment horizontal="center" wrapText="1"/>
    </xf>
    <xf numFmtId="0" fontId="22" fillId="34" borderId="25" xfId="0" applyFont="1" applyFill="1" applyBorder="1" applyAlignment="1">
      <alignment wrapText="1"/>
    </xf>
    <xf numFmtId="0" fontId="22" fillId="34" borderId="24" xfId="0" applyFont="1" applyFill="1" applyBorder="1" applyAlignment="1">
      <alignment wrapText="1"/>
    </xf>
    <xf numFmtId="0" fontId="25" fillId="34" borderId="24" xfId="0" applyFont="1" applyFill="1" applyBorder="1" applyAlignment="1">
      <alignment horizontal="center" vertical="center" wrapText="1"/>
    </xf>
    <xf numFmtId="0" fontId="25" fillId="34" borderId="24" xfId="0" applyFont="1" applyFill="1" applyBorder="1" applyAlignment="1">
      <alignment horizontal="center" wrapText="1"/>
    </xf>
    <xf numFmtId="0" fontId="15" fillId="34" borderId="24" xfId="0" applyFont="1" applyFill="1" applyBorder="1" applyAlignment="1">
      <alignment horizontal="justify" vertical="center" wrapText="1"/>
    </xf>
    <xf numFmtId="49" fontId="15" fillId="34" borderId="24" xfId="53" applyNumberFormat="1" applyFont="1" applyFill="1" applyBorder="1" applyAlignment="1">
      <alignment horizontal="center" vertical="center"/>
      <protection/>
    </xf>
    <xf numFmtId="0" fontId="93" fillId="34" borderId="24" xfId="0" applyFont="1" applyFill="1" applyBorder="1" applyAlignment="1">
      <alignment horizontal="center" vertical="center" wrapText="1"/>
    </xf>
    <xf numFmtId="49" fontId="93" fillId="34" borderId="24" xfId="0" applyNumberFormat="1" applyFont="1" applyFill="1" applyBorder="1" applyAlignment="1">
      <alignment horizontal="center" vertical="center" wrapText="1"/>
    </xf>
    <xf numFmtId="0" fontId="93" fillId="34" borderId="24" xfId="0" applyFont="1" applyFill="1" applyBorder="1" applyAlignment="1">
      <alignment horizontal="center" wrapText="1"/>
    </xf>
    <xf numFmtId="0" fontId="93" fillId="34" borderId="0" xfId="0" applyFont="1" applyFill="1" applyBorder="1" applyAlignment="1">
      <alignment horizont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49" fontId="15" fillId="34" borderId="27" xfId="53" applyNumberFormat="1" applyFont="1" applyFill="1" applyBorder="1" applyAlignment="1">
      <alignment horizontal="center" vertical="center"/>
      <protection/>
    </xf>
    <xf numFmtId="0" fontId="15" fillId="34" borderId="27" xfId="0" applyFont="1" applyFill="1" applyBorder="1" applyAlignment="1">
      <alignment horizontal="center" vertical="center" wrapText="1"/>
    </xf>
    <xf numFmtId="0" fontId="93" fillId="34" borderId="24" xfId="0" applyFont="1" applyFill="1" applyBorder="1" applyAlignment="1">
      <alignment wrapText="1"/>
    </xf>
    <xf numFmtId="0" fontId="15" fillId="34" borderId="24" xfId="0" applyFont="1" applyFill="1" applyBorder="1" applyAlignment="1">
      <alignment horizontal="center" vertical="top" wrapText="1"/>
    </xf>
    <xf numFmtId="49" fontId="34" fillId="34" borderId="24" xfId="53" applyNumberFormat="1" applyFont="1" applyFill="1" applyBorder="1" applyAlignment="1">
      <alignment horizontal="center" vertical="center" wrapText="1"/>
      <protection/>
    </xf>
    <xf numFmtId="3" fontId="15" fillId="34" borderId="0" xfId="0" applyNumberFormat="1" applyFont="1" applyFill="1" applyBorder="1" applyAlignment="1">
      <alignment horizontal="center" vertical="center" wrapText="1"/>
    </xf>
    <xf numFmtId="3" fontId="102"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03" fillId="34" borderId="24" xfId="0" applyNumberFormat="1" applyFont="1" applyFill="1" applyBorder="1" applyAlignment="1">
      <alignment horizontal="center" vertical="center" wrapText="1"/>
    </xf>
    <xf numFmtId="0" fontId="104" fillId="34" borderId="24" xfId="0" applyFont="1" applyFill="1" applyBorder="1" applyAlignment="1">
      <alignment horizontal="center" vertical="center" wrapText="1"/>
    </xf>
    <xf numFmtId="0" fontId="93" fillId="34" borderId="35"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102"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105" fillId="34" borderId="24" xfId="0" applyFont="1" applyFill="1" applyBorder="1" applyAlignment="1">
      <alignment horizontal="center" vertical="center" wrapText="1"/>
    </xf>
    <xf numFmtId="0" fontId="22" fillId="34" borderId="0" xfId="0" applyFont="1" applyFill="1" applyBorder="1" applyAlignment="1">
      <alignment wrapText="1"/>
    </xf>
    <xf numFmtId="0" fontId="22" fillId="34" borderId="24" xfId="0" applyFont="1" applyFill="1" applyBorder="1" applyAlignment="1">
      <alignment horizontal="center" wrapText="1"/>
    </xf>
    <xf numFmtId="0" fontId="32" fillId="34" borderId="24" xfId="54" applyFont="1" applyFill="1" applyBorder="1" applyAlignment="1">
      <alignment horizontal="center" vertical="center" wrapText="1"/>
      <protection/>
    </xf>
    <xf numFmtId="0" fontId="106" fillId="34" borderId="0" xfId="0" applyFont="1" applyFill="1" applyBorder="1" applyAlignment="1">
      <alignment horizontal="center" vertical="center" wrapText="1"/>
    </xf>
    <xf numFmtId="0" fontId="106" fillId="34" borderId="0" xfId="0" applyFont="1" applyFill="1" applyAlignment="1">
      <alignment wrapText="1"/>
    </xf>
    <xf numFmtId="0" fontId="15" fillId="34" borderId="29" xfId="0" applyFont="1" applyFill="1" applyBorder="1" applyAlignment="1">
      <alignment horizontal="center" vertical="center" wrapText="1"/>
    </xf>
    <xf numFmtId="0" fontId="93" fillId="34" borderId="24" xfId="0" applyNumberFormat="1" applyFont="1" applyFill="1" applyBorder="1" applyAlignment="1">
      <alignment horizontal="center" vertical="center" wrapText="1"/>
    </xf>
    <xf numFmtId="0" fontId="107" fillId="34" borderId="24" xfId="54" applyFont="1" applyFill="1" applyBorder="1" applyAlignment="1">
      <alignment horizontal="center" vertical="center" wrapText="1"/>
      <protection/>
    </xf>
    <xf numFmtId="0" fontId="103"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7" fillId="34" borderId="24" xfId="0" applyFont="1" applyFill="1" applyBorder="1" applyAlignment="1">
      <alignment horizontal="center" wrapText="1"/>
    </xf>
    <xf numFmtId="0" fontId="93" fillId="34" borderId="24" xfId="0" applyFont="1" applyFill="1" applyBorder="1" applyAlignment="1">
      <alignment horizontal="center" vertical="top" wrapText="1"/>
    </xf>
    <xf numFmtId="0" fontId="103" fillId="34" borderId="24" xfId="0" applyFont="1" applyFill="1" applyBorder="1" applyAlignment="1">
      <alignment wrapText="1"/>
    </xf>
    <xf numFmtId="0" fontId="103" fillId="34" borderId="0" xfId="0" applyFont="1" applyFill="1" applyBorder="1" applyAlignment="1">
      <alignment wrapText="1"/>
    </xf>
    <xf numFmtId="0" fontId="99" fillId="35" borderId="24" xfId="0" applyFont="1" applyFill="1" applyBorder="1" applyAlignment="1">
      <alignment wrapText="1"/>
    </xf>
    <xf numFmtId="0" fontId="99" fillId="35" borderId="24" xfId="0" applyNumberFormat="1" applyFont="1" applyFill="1" applyBorder="1" applyAlignment="1">
      <alignment horizontal="center" vertical="center" wrapText="1"/>
    </xf>
    <xf numFmtId="0" fontId="96" fillId="35" borderId="24" xfId="0" applyFont="1" applyFill="1" applyBorder="1" applyAlignment="1">
      <alignment horizontal="center" vertical="center" wrapText="1"/>
    </xf>
    <xf numFmtId="3" fontId="108" fillId="35" borderId="24" xfId="0" applyNumberFormat="1" applyFont="1" applyFill="1" applyBorder="1" applyAlignment="1">
      <alignment horizontal="center" vertical="center" wrapText="1"/>
    </xf>
    <xf numFmtId="3" fontId="108" fillId="35" borderId="24" xfId="0" applyNumberFormat="1" applyFont="1" applyFill="1" applyBorder="1" applyAlignment="1">
      <alignment wrapText="1"/>
    </xf>
    <xf numFmtId="3" fontId="97" fillId="35" borderId="24" xfId="0" applyNumberFormat="1" applyFont="1" applyFill="1" applyBorder="1" applyAlignment="1">
      <alignment horizontal="center" vertical="center" wrapText="1"/>
    </xf>
    <xf numFmtId="0" fontId="96" fillId="35" borderId="24" xfId="0" applyFont="1" applyFill="1" applyBorder="1" applyAlignment="1">
      <alignment horizontal="center" wrapText="1"/>
    </xf>
    <xf numFmtId="0" fontId="22" fillId="34" borderId="24" xfId="0" applyFont="1" applyFill="1" applyBorder="1" applyAlignment="1">
      <alignment horizontal="center" vertical="justify" wrapText="1"/>
    </xf>
    <xf numFmtId="0" fontId="102" fillId="34" borderId="24" xfId="0" applyFont="1" applyFill="1" applyBorder="1" applyAlignment="1">
      <alignment horizontal="center" wrapText="1"/>
    </xf>
    <xf numFmtId="0" fontId="22" fillId="34" borderId="0" xfId="0" applyFont="1" applyFill="1" applyBorder="1" applyAlignment="1">
      <alignment horizontal="center" wrapText="1"/>
    </xf>
    <xf numFmtId="0" fontId="15"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7" xfId="0" applyFill="1" applyBorder="1" applyAlignment="1">
      <alignment horizontal="center" vertical="center" wrapText="1"/>
    </xf>
    <xf numFmtId="0" fontId="15" fillId="34" borderId="29" xfId="0" applyNumberFormat="1"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16" fillId="34" borderId="29" xfId="54" applyFont="1" applyFill="1" applyBorder="1" applyAlignment="1">
      <alignment horizontal="center" vertical="center" wrapText="1"/>
      <protection/>
    </xf>
    <xf numFmtId="49" fontId="15" fillId="34" borderId="29" xfId="0" applyNumberFormat="1" applyFont="1" applyFill="1" applyBorder="1" applyAlignment="1">
      <alignment horizontal="center" vertical="center" wrapText="1"/>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73"/>
  <sheetViews>
    <sheetView tabSelected="1" zoomScale="40" zoomScaleNormal="40" zoomScaleSheetLayoutView="25" workbookViewId="0" topLeftCell="A1">
      <pane xSplit="6" ySplit="3" topLeftCell="G153" activePane="bottomRight" state="frozen"/>
      <selection pane="topLeft" activeCell="A1" sqref="A1"/>
      <selection pane="topRight" activeCell="G1" sqref="G1"/>
      <selection pane="bottomLeft" activeCell="A4" sqref="A4"/>
      <selection pane="bottomRight" activeCell="N154" sqref="N154"/>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4.375" style="57" customWidth="1"/>
    <col min="8" max="8" width="19.25390625" style="57" hidden="1" customWidth="1"/>
    <col min="9" max="9" width="6.75390625" style="57" hidden="1" customWidth="1"/>
    <col min="10" max="10" width="32.375" style="57" customWidth="1"/>
    <col min="11" max="11" width="31.75390625" style="57" customWidth="1"/>
    <col min="12" max="12" width="28.625" style="57" customWidth="1"/>
    <col min="13" max="13" width="26.625" style="57" customWidth="1"/>
    <col min="14" max="14" width="67.125" style="57" customWidth="1"/>
    <col min="15" max="122" width="75.25390625" style="57" customWidth="1"/>
    <col min="123" max="16384" width="16.25390625" style="57" customWidth="1"/>
  </cols>
  <sheetData>
    <row r="1" spans="1:122" ht="63" customHeight="1">
      <c r="A1" s="55"/>
      <c r="B1" s="55"/>
      <c r="C1" s="256" t="s">
        <v>345</v>
      </c>
      <c r="D1" s="256"/>
      <c r="E1" s="256"/>
      <c r="F1" s="256"/>
      <c r="G1" s="256"/>
      <c r="H1" s="256"/>
      <c r="I1" s="256"/>
      <c r="J1" s="256"/>
      <c r="K1" s="256"/>
      <c r="L1" s="152"/>
      <c r="M1" s="152"/>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row>
    <row r="2" spans="1:122" ht="30" customHeight="1">
      <c r="A2" s="55"/>
      <c r="B2" s="55"/>
      <c r="C2" s="56"/>
      <c r="D2" s="65"/>
      <c r="E2" s="56"/>
      <c r="F2" s="56"/>
      <c r="G2" s="56"/>
      <c r="H2" s="56"/>
      <c r="I2" s="56"/>
      <c r="J2" s="56"/>
      <c r="K2" s="56"/>
      <c r="L2" s="152"/>
      <c r="M2" s="152"/>
      <c r="N2" s="56" t="s">
        <v>114</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2:122" ht="276" customHeight="1">
      <c r="B3" s="91" t="s">
        <v>0</v>
      </c>
      <c r="C3" s="92" t="s">
        <v>91</v>
      </c>
      <c r="D3" s="92" t="s">
        <v>92</v>
      </c>
      <c r="E3" s="92" t="s">
        <v>70</v>
      </c>
      <c r="F3" s="93" t="s">
        <v>90</v>
      </c>
      <c r="G3" s="94" t="s">
        <v>226</v>
      </c>
      <c r="H3" s="92"/>
      <c r="I3" s="92" t="s">
        <v>68</v>
      </c>
      <c r="J3" s="92" t="s">
        <v>227</v>
      </c>
      <c r="K3" s="92" t="s">
        <v>69</v>
      </c>
      <c r="L3" s="154" t="s">
        <v>346</v>
      </c>
      <c r="M3" s="154" t="s">
        <v>255</v>
      </c>
      <c r="N3" s="92" t="s">
        <v>103</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2:122" ht="102.75" customHeight="1">
      <c r="B4" s="194">
        <v>1</v>
      </c>
      <c r="C4" s="193" t="s">
        <v>161</v>
      </c>
      <c r="D4" s="193" t="s">
        <v>323</v>
      </c>
      <c r="E4" s="125" t="s">
        <v>162</v>
      </c>
      <c r="F4" s="193" t="s">
        <v>61</v>
      </c>
      <c r="G4" s="128">
        <v>150000</v>
      </c>
      <c r="H4" s="127"/>
      <c r="I4" s="128"/>
      <c r="J4" s="128">
        <v>50000</v>
      </c>
      <c r="K4" s="128">
        <f aca="true" t="shared" si="0" ref="K4:K9">G4-J4</f>
        <v>100000</v>
      </c>
      <c r="L4" s="128">
        <v>10452</v>
      </c>
      <c r="M4" s="128">
        <f>J4-L4</f>
        <v>39548</v>
      </c>
      <c r="N4" s="193" t="s">
        <v>261</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row>
    <row r="5" spans="2:122" ht="88.5" customHeight="1">
      <c r="B5" s="194">
        <v>2</v>
      </c>
      <c r="C5" s="196" t="s">
        <v>236</v>
      </c>
      <c r="D5" s="193" t="s">
        <v>339</v>
      </c>
      <c r="E5" s="125" t="s">
        <v>162</v>
      </c>
      <c r="F5" s="193" t="s">
        <v>61</v>
      </c>
      <c r="G5" s="128">
        <v>615000</v>
      </c>
      <c r="H5" s="127"/>
      <c r="I5" s="128"/>
      <c r="J5" s="128">
        <v>500000</v>
      </c>
      <c r="K5" s="128">
        <f t="shared" si="0"/>
        <v>115000</v>
      </c>
      <c r="L5" s="128">
        <v>90766</v>
      </c>
      <c r="M5" s="128">
        <f aca="true" t="shared" si="1" ref="M5:M69">J5-L5</f>
        <v>409234</v>
      </c>
      <c r="N5" s="193" t="s">
        <v>353</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row>
    <row r="6" spans="2:122" ht="88.5" customHeight="1">
      <c r="B6" s="194">
        <v>3</v>
      </c>
      <c r="C6" s="193" t="s">
        <v>112</v>
      </c>
      <c r="D6" s="193" t="s">
        <v>291</v>
      </c>
      <c r="E6" s="125" t="s">
        <v>163</v>
      </c>
      <c r="F6" s="193" t="s">
        <v>61</v>
      </c>
      <c r="G6" s="128">
        <v>241000</v>
      </c>
      <c r="H6" s="127"/>
      <c r="I6" s="128"/>
      <c r="J6" s="128">
        <v>140000</v>
      </c>
      <c r="K6" s="128">
        <f t="shared" si="0"/>
        <v>101000</v>
      </c>
      <c r="L6" s="128"/>
      <c r="M6" s="128">
        <f t="shared" si="1"/>
        <v>140000</v>
      </c>
      <c r="N6" s="193"/>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row>
    <row r="7" spans="2:122" ht="131.25" customHeight="1">
      <c r="B7" s="193">
        <v>4</v>
      </c>
      <c r="C7" s="193" t="s">
        <v>283</v>
      </c>
      <c r="D7" s="193" t="s">
        <v>324</v>
      </c>
      <c r="E7" s="125" t="s">
        <v>163</v>
      </c>
      <c r="F7" s="193" t="s">
        <v>61</v>
      </c>
      <c r="G7" s="128">
        <v>200000</v>
      </c>
      <c r="H7" s="127"/>
      <c r="I7" s="128"/>
      <c r="J7" s="128">
        <v>150000</v>
      </c>
      <c r="K7" s="128">
        <f t="shared" si="0"/>
        <v>50000</v>
      </c>
      <c r="L7" s="128">
        <v>38705</v>
      </c>
      <c r="M7" s="128">
        <f t="shared" si="1"/>
        <v>111295</v>
      </c>
      <c r="N7" s="193" t="s">
        <v>354</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row>
    <row r="8" spans="2:122" ht="90.75" customHeight="1">
      <c r="B8" s="194">
        <v>5</v>
      </c>
      <c r="C8" s="197" t="s">
        <v>126</v>
      </c>
      <c r="D8" s="193" t="s">
        <v>284</v>
      </c>
      <c r="E8" s="125" t="s">
        <v>163</v>
      </c>
      <c r="F8" s="193" t="s">
        <v>61</v>
      </c>
      <c r="G8" s="128">
        <v>479000</v>
      </c>
      <c r="H8" s="127"/>
      <c r="I8" s="128"/>
      <c r="J8" s="128">
        <v>305000</v>
      </c>
      <c r="K8" s="128">
        <f t="shared" si="0"/>
        <v>174000</v>
      </c>
      <c r="L8" s="128">
        <v>114317</v>
      </c>
      <c r="M8" s="128">
        <f t="shared" si="1"/>
        <v>190683</v>
      </c>
      <c r="N8" s="193" t="s">
        <v>262</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row>
    <row r="9" spans="2:122" ht="103.5" customHeight="1">
      <c r="B9" s="194">
        <v>6</v>
      </c>
      <c r="C9" s="197" t="s">
        <v>144</v>
      </c>
      <c r="D9" s="193" t="s">
        <v>310</v>
      </c>
      <c r="E9" s="125" t="s">
        <v>164</v>
      </c>
      <c r="F9" s="193" t="s">
        <v>61</v>
      </c>
      <c r="G9" s="128">
        <v>25735900</v>
      </c>
      <c r="H9" s="127"/>
      <c r="I9" s="128"/>
      <c r="J9" s="128">
        <v>6900000</v>
      </c>
      <c r="K9" s="128">
        <f t="shared" si="0"/>
        <v>18835900</v>
      </c>
      <c r="L9" s="128">
        <v>3565305</v>
      </c>
      <c r="M9" s="128">
        <f t="shared" si="1"/>
        <v>3334695</v>
      </c>
      <c r="N9" s="193" t="s">
        <v>263</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row>
    <row r="10" spans="2:122" s="70" customFormat="1" ht="123.75" customHeight="1">
      <c r="B10" s="252">
        <v>7</v>
      </c>
      <c r="C10" s="109" t="s">
        <v>221</v>
      </c>
      <c r="D10" s="254" t="s">
        <v>285</v>
      </c>
      <c r="E10" s="108" t="s">
        <v>165</v>
      </c>
      <c r="F10" s="109" t="s">
        <v>61</v>
      </c>
      <c r="G10" s="111">
        <f>G12+G13+G14+G16+G17+G11+G15</f>
        <v>4440000</v>
      </c>
      <c r="H10" s="110"/>
      <c r="I10" s="111"/>
      <c r="J10" s="111">
        <f>J12+J13+J14+J16+J17+J11+J15</f>
        <v>1950000</v>
      </c>
      <c r="K10" s="111">
        <f aca="true" t="shared" si="2" ref="K10:K32">G10-J10</f>
        <v>2490000</v>
      </c>
      <c r="L10" s="111">
        <f>L11+L12+L13+L14+L15+L16+L17</f>
        <v>635985</v>
      </c>
      <c r="M10" s="155">
        <f t="shared" si="1"/>
        <v>1314015</v>
      </c>
      <c r="N10" s="138" t="s">
        <v>210</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row>
    <row r="11" spans="1:122" s="199" customFormat="1" ht="82.5" customHeight="1">
      <c r="A11" s="198"/>
      <c r="B11" s="253"/>
      <c r="C11" s="76" t="s">
        <v>194</v>
      </c>
      <c r="D11" s="253"/>
      <c r="E11" s="113" t="s">
        <v>165</v>
      </c>
      <c r="F11" s="76" t="s">
        <v>61</v>
      </c>
      <c r="G11" s="88">
        <v>1800000</v>
      </c>
      <c r="H11" s="114"/>
      <c r="I11" s="88"/>
      <c r="J11" s="88">
        <v>1700000</v>
      </c>
      <c r="K11" s="88">
        <f t="shared" si="2"/>
        <v>100000</v>
      </c>
      <c r="L11" s="88">
        <v>584766</v>
      </c>
      <c r="M11" s="128">
        <f t="shared" si="1"/>
        <v>1115234</v>
      </c>
      <c r="N11" s="76" t="s">
        <v>263</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row>
    <row r="12" spans="2:122" s="75" customFormat="1" ht="79.5" customHeight="1">
      <c r="B12" s="253"/>
      <c r="C12" s="76" t="s">
        <v>244</v>
      </c>
      <c r="D12" s="253"/>
      <c r="E12" s="113" t="s">
        <v>165</v>
      </c>
      <c r="F12" s="76" t="s">
        <v>61</v>
      </c>
      <c r="G12" s="88">
        <v>2220000</v>
      </c>
      <c r="H12" s="114"/>
      <c r="I12" s="88"/>
      <c r="J12" s="88">
        <v>10000</v>
      </c>
      <c r="K12" s="88">
        <f t="shared" si="2"/>
        <v>2210000</v>
      </c>
      <c r="L12" s="88">
        <v>800</v>
      </c>
      <c r="M12" s="128">
        <f t="shared" si="1"/>
        <v>9200</v>
      </c>
      <c r="N12" s="76" t="s">
        <v>349</v>
      </c>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row>
    <row r="13" spans="2:122" s="75" customFormat="1" ht="72.75" customHeight="1">
      <c r="B13" s="253"/>
      <c r="C13" s="200" t="s">
        <v>145</v>
      </c>
      <c r="D13" s="253"/>
      <c r="E13" s="113" t="s">
        <v>165</v>
      </c>
      <c r="F13" s="76" t="s">
        <v>61</v>
      </c>
      <c r="G13" s="88">
        <v>130000</v>
      </c>
      <c r="H13" s="114"/>
      <c r="I13" s="88"/>
      <c r="J13" s="88">
        <v>80000</v>
      </c>
      <c r="K13" s="88">
        <f t="shared" si="2"/>
        <v>50000</v>
      </c>
      <c r="L13" s="88">
        <v>11054</v>
      </c>
      <c r="M13" s="128">
        <f t="shared" si="1"/>
        <v>68946</v>
      </c>
      <c r="N13" s="76" t="s">
        <v>274</v>
      </c>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row>
    <row r="14" spans="2:122" s="75" customFormat="1" ht="46.5" customHeight="1">
      <c r="B14" s="253"/>
      <c r="C14" s="200" t="s">
        <v>242</v>
      </c>
      <c r="D14" s="253"/>
      <c r="E14" s="113" t="s">
        <v>165</v>
      </c>
      <c r="F14" s="76" t="s">
        <v>61</v>
      </c>
      <c r="G14" s="88">
        <v>105000</v>
      </c>
      <c r="H14" s="114"/>
      <c r="I14" s="88"/>
      <c r="J14" s="88">
        <v>10000</v>
      </c>
      <c r="K14" s="88">
        <f t="shared" si="2"/>
        <v>95000</v>
      </c>
      <c r="L14" s="88"/>
      <c r="M14" s="128">
        <f t="shared" si="1"/>
        <v>10000</v>
      </c>
      <c r="N14" s="76"/>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row>
    <row r="15" spans="2:122" s="75" customFormat="1" ht="64.5" customHeight="1">
      <c r="B15" s="253"/>
      <c r="C15" s="201" t="s">
        <v>232</v>
      </c>
      <c r="D15" s="253"/>
      <c r="E15" s="113" t="s">
        <v>165</v>
      </c>
      <c r="F15" s="76" t="s">
        <v>61</v>
      </c>
      <c r="G15" s="88">
        <v>55000</v>
      </c>
      <c r="H15" s="114"/>
      <c r="I15" s="88"/>
      <c r="J15" s="88">
        <v>50000</v>
      </c>
      <c r="K15" s="88">
        <f t="shared" si="2"/>
        <v>5000</v>
      </c>
      <c r="L15" s="88"/>
      <c r="M15" s="128">
        <f t="shared" si="1"/>
        <v>50000</v>
      </c>
      <c r="N15" s="76"/>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row>
    <row r="16" spans="2:122" s="75" customFormat="1" ht="66.75" customHeight="1">
      <c r="B16" s="253"/>
      <c r="C16" s="201" t="s">
        <v>243</v>
      </c>
      <c r="D16" s="253"/>
      <c r="E16" s="113" t="s">
        <v>165</v>
      </c>
      <c r="F16" s="76" t="s">
        <v>61</v>
      </c>
      <c r="G16" s="88">
        <v>45000</v>
      </c>
      <c r="H16" s="114"/>
      <c r="I16" s="88"/>
      <c r="J16" s="88">
        <v>30000</v>
      </c>
      <c r="K16" s="88">
        <f t="shared" si="2"/>
        <v>15000</v>
      </c>
      <c r="L16" s="88"/>
      <c r="M16" s="128">
        <f t="shared" si="1"/>
        <v>30000</v>
      </c>
      <c r="N16" s="76"/>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row>
    <row r="17" spans="2:122" s="75" customFormat="1" ht="105" customHeight="1">
      <c r="B17" s="253"/>
      <c r="C17" s="76" t="s">
        <v>350</v>
      </c>
      <c r="D17" s="253"/>
      <c r="E17" s="113" t="s">
        <v>165</v>
      </c>
      <c r="F17" s="76" t="s">
        <v>61</v>
      </c>
      <c r="G17" s="88">
        <v>85000</v>
      </c>
      <c r="H17" s="114"/>
      <c r="I17" s="88"/>
      <c r="J17" s="88">
        <v>70000</v>
      </c>
      <c r="K17" s="88">
        <f t="shared" si="2"/>
        <v>15000</v>
      </c>
      <c r="L17" s="88">
        <v>39365</v>
      </c>
      <c r="M17" s="128">
        <f t="shared" si="1"/>
        <v>30635</v>
      </c>
      <c r="N17" s="76" t="s">
        <v>359</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row>
    <row r="18" spans="2:122" ht="183" customHeight="1">
      <c r="B18" s="194">
        <v>8</v>
      </c>
      <c r="C18" s="202" t="s">
        <v>89</v>
      </c>
      <c r="D18" s="193" t="s">
        <v>94</v>
      </c>
      <c r="E18" s="125" t="s">
        <v>166</v>
      </c>
      <c r="F18" s="193" t="s">
        <v>61</v>
      </c>
      <c r="G18" s="128">
        <v>39000</v>
      </c>
      <c r="H18" s="127"/>
      <c r="I18" s="128"/>
      <c r="J18" s="128">
        <v>39000</v>
      </c>
      <c r="K18" s="128">
        <f t="shared" si="2"/>
        <v>0</v>
      </c>
      <c r="L18" s="128"/>
      <c r="M18" s="128">
        <f t="shared" si="1"/>
        <v>39000</v>
      </c>
      <c r="N18" s="193"/>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row>
    <row r="19" spans="2:122" ht="78.75" customHeight="1">
      <c r="B19" s="194">
        <v>9</v>
      </c>
      <c r="C19" s="197" t="s">
        <v>222</v>
      </c>
      <c r="D19" s="193" t="s">
        <v>195</v>
      </c>
      <c r="E19" s="203" t="s">
        <v>167</v>
      </c>
      <c r="F19" s="193" t="s">
        <v>61</v>
      </c>
      <c r="G19" s="128">
        <v>15000</v>
      </c>
      <c r="H19" s="128"/>
      <c r="I19" s="128"/>
      <c r="J19" s="128">
        <v>12000</v>
      </c>
      <c r="K19" s="128">
        <f t="shared" si="2"/>
        <v>3000</v>
      </c>
      <c r="L19" s="128">
        <v>800</v>
      </c>
      <c r="M19" s="128">
        <f t="shared" si="1"/>
        <v>11200</v>
      </c>
      <c r="N19" s="193" t="s">
        <v>355</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row>
    <row r="20" spans="2:122" ht="190.5" customHeight="1">
      <c r="B20" s="194">
        <v>10</v>
      </c>
      <c r="C20" s="125" t="s">
        <v>127</v>
      </c>
      <c r="D20" s="193" t="s">
        <v>286</v>
      </c>
      <c r="E20" s="203" t="s">
        <v>168</v>
      </c>
      <c r="F20" s="193" t="s">
        <v>61</v>
      </c>
      <c r="G20" s="128">
        <v>65520</v>
      </c>
      <c r="H20" s="128"/>
      <c r="I20" s="128"/>
      <c r="J20" s="128">
        <v>65000</v>
      </c>
      <c r="K20" s="128">
        <f t="shared" si="2"/>
        <v>520</v>
      </c>
      <c r="L20" s="128"/>
      <c r="M20" s="128">
        <f t="shared" si="1"/>
        <v>65000</v>
      </c>
      <c r="N20" s="193"/>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row>
    <row r="21" spans="2:122" ht="111" customHeight="1">
      <c r="B21" s="194">
        <v>11</v>
      </c>
      <c r="C21" s="193" t="s">
        <v>41</v>
      </c>
      <c r="D21" s="193" t="s">
        <v>287</v>
      </c>
      <c r="E21" s="125" t="s">
        <v>168</v>
      </c>
      <c r="F21" s="193" t="s">
        <v>61</v>
      </c>
      <c r="G21" s="128">
        <v>1800000</v>
      </c>
      <c r="H21" s="127"/>
      <c r="I21" s="128"/>
      <c r="J21" s="128">
        <v>1400000</v>
      </c>
      <c r="K21" s="128">
        <f t="shared" si="2"/>
        <v>400000</v>
      </c>
      <c r="L21" s="128">
        <v>599100</v>
      </c>
      <c r="M21" s="128">
        <f t="shared" si="1"/>
        <v>800900</v>
      </c>
      <c r="N21" s="193" t="s">
        <v>264</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row>
    <row r="22" spans="2:122" ht="123.75" customHeight="1">
      <c r="B22" s="194">
        <v>12</v>
      </c>
      <c r="C22" s="193" t="s">
        <v>149</v>
      </c>
      <c r="D22" s="193" t="s">
        <v>288</v>
      </c>
      <c r="E22" s="125" t="s">
        <v>71</v>
      </c>
      <c r="F22" s="193" t="s">
        <v>61</v>
      </c>
      <c r="G22" s="128">
        <v>4000000</v>
      </c>
      <c r="H22" s="127"/>
      <c r="I22" s="128"/>
      <c r="J22" s="128">
        <v>2100000</v>
      </c>
      <c r="K22" s="128">
        <f t="shared" si="2"/>
        <v>1900000</v>
      </c>
      <c r="L22" s="128">
        <v>1507991</v>
      </c>
      <c r="M22" s="128">
        <f t="shared" si="1"/>
        <v>592009</v>
      </c>
      <c r="N22" s="193" t="s">
        <v>275</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row>
    <row r="23" spans="2:122" ht="105" customHeight="1" hidden="1" thickBot="1">
      <c r="B23" s="95"/>
      <c r="C23" s="96"/>
      <c r="D23" s="96"/>
      <c r="E23" s="97"/>
      <c r="F23" s="96"/>
      <c r="G23" s="98"/>
      <c r="H23" s="84"/>
      <c r="I23" s="98"/>
      <c r="J23" s="98"/>
      <c r="K23" s="98"/>
      <c r="L23" s="98"/>
      <c r="M23" s="128">
        <f t="shared" si="1"/>
        <v>0</v>
      </c>
      <c r="N23" s="99"/>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row>
    <row r="24" spans="2:122" ht="84" customHeight="1" hidden="1">
      <c r="B24" s="95">
        <v>12</v>
      </c>
      <c r="C24" s="96" t="s">
        <v>98</v>
      </c>
      <c r="D24" s="96" t="s">
        <v>99</v>
      </c>
      <c r="E24" s="97" t="s">
        <v>169</v>
      </c>
      <c r="F24" s="96" t="s">
        <v>61</v>
      </c>
      <c r="G24" s="98">
        <v>0</v>
      </c>
      <c r="H24" s="98"/>
      <c r="I24" s="98"/>
      <c r="J24" s="98"/>
      <c r="K24" s="98">
        <f t="shared" si="2"/>
        <v>0</v>
      </c>
      <c r="L24" s="98"/>
      <c r="M24" s="128">
        <f t="shared" si="1"/>
        <v>0</v>
      </c>
      <c r="N24" s="99"/>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row>
    <row r="25" spans="2:122" ht="116.25" customHeight="1">
      <c r="B25" s="194">
        <v>13</v>
      </c>
      <c r="C25" s="193" t="s">
        <v>111</v>
      </c>
      <c r="D25" s="193" t="s">
        <v>289</v>
      </c>
      <c r="E25" s="203" t="s">
        <v>169</v>
      </c>
      <c r="F25" s="193" t="s">
        <v>61</v>
      </c>
      <c r="G25" s="128">
        <v>74000</v>
      </c>
      <c r="H25" s="128"/>
      <c r="I25" s="128"/>
      <c r="J25" s="128"/>
      <c r="K25" s="128">
        <f t="shared" si="2"/>
        <v>74000</v>
      </c>
      <c r="L25" s="128"/>
      <c r="M25" s="128">
        <f t="shared" si="1"/>
        <v>0</v>
      </c>
      <c r="N25" s="197"/>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row>
    <row r="26" spans="2:122" s="90" customFormat="1" ht="240.75" customHeight="1">
      <c r="B26" s="204">
        <v>14</v>
      </c>
      <c r="C26" s="204" t="s">
        <v>147</v>
      </c>
      <c r="D26" s="204" t="s">
        <v>317</v>
      </c>
      <c r="E26" s="205" t="s">
        <v>169</v>
      </c>
      <c r="F26" s="204" t="s">
        <v>61</v>
      </c>
      <c r="G26" s="160">
        <v>23200000</v>
      </c>
      <c r="H26" s="161"/>
      <c r="I26" s="160"/>
      <c r="J26" s="160">
        <v>20805446</v>
      </c>
      <c r="K26" s="160">
        <f t="shared" si="2"/>
        <v>2394554</v>
      </c>
      <c r="L26" s="160">
        <v>4802657</v>
      </c>
      <c r="M26" s="128">
        <f t="shared" si="1"/>
        <v>16002789</v>
      </c>
      <c r="N26" s="206" t="s">
        <v>360</v>
      </c>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row>
    <row r="27" spans="1:122" ht="120" customHeight="1">
      <c r="A27" s="193">
        <v>16</v>
      </c>
      <c r="B27" s="193">
        <v>15</v>
      </c>
      <c r="C27" s="196" t="s">
        <v>150</v>
      </c>
      <c r="D27" s="193" t="s">
        <v>290</v>
      </c>
      <c r="E27" s="125" t="s">
        <v>169</v>
      </c>
      <c r="F27" s="193" t="s">
        <v>61</v>
      </c>
      <c r="G27" s="128">
        <v>299000</v>
      </c>
      <c r="H27" s="127"/>
      <c r="I27" s="128"/>
      <c r="J27" s="128">
        <v>249900</v>
      </c>
      <c r="K27" s="128">
        <f t="shared" si="2"/>
        <v>49100</v>
      </c>
      <c r="L27" s="128">
        <v>20839</v>
      </c>
      <c r="M27" s="128">
        <f t="shared" si="1"/>
        <v>229061</v>
      </c>
      <c r="N27" s="193" t="s">
        <v>361</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row>
    <row r="28" spans="2:122" ht="117.75" customHeight="1">
      <c r="B28" s="193">
        <v>16</v>
      </c>
      <c r="C28" s="193" t="s">
        <v>112</v>
      </c>
      <c r="D28" s="193" t="s">
        <v>291</v>
      </c>
      <c r="E28" s="203" t="s">
        <v>169</v>
      </c>
      <c r="F28" s="193" t="s">
        <v>61</v>
      </c>
      <c r="G28" s="128">
        <v>10000</v>
      </c>
      <c r="H28" s="128"/>
      <c r="I28" s="128"/>
      <c r="J28" s="128">
        <v>10000</v>
      </c>
      <c r="K28" s="128">
        <f t="shared" si="2"/>
        <v>0</v>
      </c>
      <c r="L28" s="128">
        <v>9083</v>
      </c>
      <c r="M28" s="128">
        <f t="shared" si="1"/>
        <v>917</v>
      </c>
      <c r="N28" s="193" t="s">
        <v>356</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row>
    <row r="29" spans="2:122" ht="99" customHeight="1">
      <c r="B29" s="193">
        <v>17</v>
      </c>
      <c r="C29" s="193" t="s">
        <v>125</v>
      </c>
      <c r="D29" s="193" t="s">
        <v>292</v>
      </c>
      <c r="E29" s="203" t="s">
        <v>169</v>
      </c>
      <c r="F29" s="193" t="s">
        <v>61</v>
      </c>
      <c r="G29" s="128">
        <v>150000</v>
      </c>
      <c r="H29" s="128"/>
      <c r="I29" s="128"/>
      <c r="J29" s="128"/>
      <c r="K29" s="128">
        <f t="shared" si="2"/>
        <v>150000</v>
      </c>
      <c r="L29" s="128"/>
      <c r="M29" s="128">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row>
    <row r="30" spans="2:122" ht="120" customHeight="1">
      <c r="B30" s="193">
        <v>18</v>
      </c>
      <c r="C30" s="193" t="s">
        <v>107</v>
      </c>
      <c r="D30" s="193" t="s">
        <v>293</v>
      </c>
      <c r="E30" s="125" t="s">
        <v>169</v>
      </c>
      <c r="F30" s="193" t="s">
        <v>61</v>
      </c>
      <c r="G30" s="128">
        <v>724005</v>
      </c>
      <c r="H30" s="127"/>
      <c r="I30" s="128"/>
      <c r="J30" s="128"/>
      <c r="K30" s="128">
        <f t="shared" si="2"/>
        <v>724005</v>
      </c>
      <c r="L30" s="128"/>
      <c r="M30" s="128">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row>
    <row r="31" spans="2:122" ht="181.5" customHeight="1">
      <c r="B31" s="193">
        <v>19</v>
      </c>
      <c r="C31" s="125" t="s">
        <v>196</v>
      </c>
      <c r="D31" s="193" t="s">
        <v>245</v>
      </c>
      <c r="E31" s="125" t="s">
        <v>170</v>
      </c>
      <c r="F31" s="193" t="s">
        <v>61</v>
      </c>
      <c r="G31" s="128">
        <v>600000</v>
      </c>
      <c r="H31" s="127"/>
      <c r="I31" s="128"/>
      <c r="J31" s="128">
        <v>600000</v>
      </c>
      <c r="K31" s="128">
        <f t="shared" si="2"/>
        <v>0</v>
      </c>
      <c r="L31" s="128">
        <v>346431</v>
      </c>
      <c r="M31" s="128">
        <f t="shared" si="1"/>
        <v>253569</v>
      </c>
      <c r="N31" s="197" t="s">
        <v>265</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row>
    <row r="32" spans="2:122" ht="87.75" customHeight="1">
      <c r="B32" s="193">
        <v>20</v>
      </c>
      <c r="C32" s="193" t="s">
        <v>197</v>
      </c>
      <c r="D32" s="193" t="s">
        <v>198</v>
      </c>
      <c r="E32" s="125" t="s">
        <v>171</v>
      </c>
      <c r="F32" s="193" t="s">
        <v>61</v>
      </c>
      <c r="G32" s="128">
        <v>2000000</v>
      </c>
      <c r="H32" s="127"/>
      <c r="I32" s="127"/>
      <c r="J32" s="128">
        <v>1000000</v>
      </c>
      <c r="K32" s="128">
        <f t="shared" si="2"/>
        <v>1000000</v>
      </c>
      <c r="L32" s="128">
        <v>493800</v>
      </c>
      <c r="M32" s="128">
        <f t="shared" si="1"/>
        <v>506200</v>
      </c>
      <c r="N32" s="193" t="s">
        <v>357</v>
      </c>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row>
    <row r="33" spans="2:122" ht="45" customHeight="1" hidden="1" thickBot="1">
      <c r="B33" s="79">
        <v>21</v>
      </c>
      <c r="C33" s="99"/>
      <c r="D33" s="96" t="s">
        <v>93</v>
      </c>
      <c r="E33" s="97"/>
      <c r="F33" s="96"/>
      <c r="G33" s="98"/>
      <c r="H33" s="84"/>
      <c r="I33" s="98"/>
      <c r="J33" s="98"/>
      <c r="K33" s="98"/>
      <c r="L33" s="98"/>
      <c r="M33" s="128">
        <f t="shared" si="1"/>
        <v>0</v>
      </c>
      <c r="N33" s="79"/>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row>
    <row r="34" spans="2:122" ht="28.5" customHeight="1" hidden="1" thickBot="1">
      <c r="B34" s="79">
        <v>22</v>
      </c>
      <c r="C34" s="99"/>
      <c r="D34" s="96" t="s">
        <v>93</v>
      </c>
      <c r="E34" s="97"/>
      <c r="F34" s="96"/>
      <c r="G34" s="98"/>
      <c r="H34" s="84"/>
      <c r="I34" s="98"/>
      <c r="J34" s="98"/>
      <c r="K34" s="98"/>
      <c r="L34" s="98"/>
      <c r="M34" s="128">
        <f t="shared" si="1"/>
        <v>0</v>
      </c>
      <c r="N34" s="79"/>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2:122" ht="33.75" customHeight="1" hidden="1" thickBot="1">
      <c r="B35" s="95">
        <v>1</v>
      </c>
      <c r="C35" s="79"/>
      <c r="D35" s="96" t="s">
        <v>93</v>
      </c>
      <c r="E35" s="79"/>
      <c r="F35" s="79"/>
      <c r="G35" s="84"/>
      <c r="H35" s="84"/>
      <c r="I35" s="84"/>
      <c r="J35" s="84"/>
      <c r="K35" s="84"/>
      <c r="L35" s="84"/>
      <c r="M35" s="128">
        <f t="shared" si="1"/>
        <v>0</v>
      </c>
      <c r="N35" s="79"/>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row>
    <row r="36" spans="2:122" ht="39.75" customHeight="1" hidden="1" thickBot="1">
      <c r="B36" s="95">
        <v>2</v>
      </c>
      <c r="C36" s="79"/>
      <c r="D36" s="96" t="s">
        <v>93</v>
      </c>
      <c r="E36" s="79"/>
      <c r="F36" s="79"/>
      <c r="G36" s="84"/>
      <c r="H36" s="84"/>
      <c r="I36" s="84"/>
      <c r="J36" s="84"/>
      <c r="K36" s="84"/>
      <c r="L36" s="84"/>
      <c r="M36" s="128">
        <f t="shared" si="1"/>
        <v>0</v>
      </c>
      <c r="N36" s="79"/>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row>
    <row r="37" spans="1:122" s="169" customFormat="1" ht="33.75" customHeight="1" hidden="1" thickBot="1">
      <c r="A37" s="162"/>
      <c r="B37" s="163"/>
      <c r="C37" s="164" t="s">
        <v>101</v>
      </c>
      <c r="D37" s="165" t="s">
        <v>95</v>
      </c>
      <c r="E37" s="166" t="s">
        <v>71</v>
      </c>
      <c r="F37" s="165" t="s">
        <v>61</v>
      </c>
      <c r="G37" s="167"/>
      <c r="H37" s="167"/>
      <c r="I37" s="167"/>
      <c r="J37" s="167"/>
      <c r="K37" s="167">
        <f aca="true" t="shared" si="3" ref="K37:K43">G37-J37</f>
        <v>0</v>
      </c>
      <c r="L37" s="167"/>
      <c r="M37" s="128">
        <f t="shared" si="1"/>
        <v>0</v>
      </c>
      <c r="N37" s="165" t="s">
        <v>104</v>
      </c>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row>
    <row r="38" spans="1:122" s="169" customFormat="1" ht="51" customHeight="1" hidden="1" thickBot="1">
      <c r="A38" s="162"/>
      <c r="B38" s="163"/>
      <c r="C38" s="164" t="s">
        <v>100</v>
      </c>
      <c r="D38" s="165" t="s">
        <v>95</v>
      </c>
      <c r="E38" s="166" t="s">
        <v>71</v>
      </c>
      <c r="F38" s="165" t="s">
        <v>61</v>
      </c>
      <c r="G38" s="167"/>
      <c r="H38" s="167"/>
      <c r="I38" s="167"/>
      <c r="J38" s="167"/>
      <c r="K38" s="167">
        <f t="shared" si="3"/>
        <v>0</v>
      </c>
      <c r="L38" s="167"/>
      <c r="M38" s="128">
        <f t="shared" si="1"/>
        <v>0</v>
      </c>
      <c r="N38" s="165" t="s">
        <v>105</v>
      </c>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row>
    <row r="39" spans="2:122" s="170" customFormat="1" ht="64.5" customHeight="1" hidden="1" thickBot="1">
      <c r="B39" s="171"/>
      <c r="C39" s="164" t="s">
        <v>102</v>
      </c>
      <c r="D39" s="165" t="s">
        <v>95</v>
      </c>
      <c r="E39" s="166" t="s">
        <v>71</v>
      </c>
      <c r="F39" s="165" t="s">
        <v>61</v>
      </c>
      <c r="G39" s="167"/>
      <c r="H39" s="167"/>
      <c r="I39" s="167"/>
      <c r="J39" s="167"/>
      <c r="K39" s="167">
        <f t="shared" si="3"/>
        <v>0</v>
      </c>
      <c r="L39" s="167"/>
      <c r="M39" s="128">
        <f t="shared" si="1"/>
        <v>0</v>
      </c>
      <c r="N39" s="165" t="s">
        <v>106</v>
      </c>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row>
    <row r="40" spans="2:122" ht="101.25" customHeight="1">
      <c r="B40" s="194">
        <v>21</v>
      </c>
      <c r="C40" s="197" t="s">
        <v>199</v>
      </c>
      <c r="D40" s="193" t="s">
        <v>200</v>
      </c>
      <c r="E40" s="125" t="s">
        <v>172</v>
      </c>
      <c r="F40" s="193" t="s">
        <v>61</v>
      </c>
      <c r="G40" s="128">
        <v>4700000</v>
      </c>
      <c r="H40" s="127"/>
      <c r="I40" s="128"/>
      <c r="J40" s="128"/>
      <c r="K40" s="128">
        <f t="shared" si="3"/>
        <v>4700000</v>
      </c>
      <c r="L40" s="128"/>
      <c r="M40" s="128">
        <f t="shared" si="1"/>
        <v>0</v>
      </c>
      <c r="N40" s="61"/>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row>
    <row r="41" spans="2:122" ht="124.5" customHeight="1">
      <c r="B41" s="194">
        <v>22</v>
      </c>
      <c r="C41" s="125" t="s">
        <v>128</v>
      </c>
      <c r="D41" s="193" t="s">
        <v>344</v>
      </c>
      <c r="E41" s="125" t="s">
        <v>173</v>
      </c>
      <c r="F41" s="193" t="s">
        <v>61</v>
      </c>
      <c r="G41" s="128">
        <v>3200000</v>
      </c>
      <c r="H41" s="127"/>
      <c r="I41" s="128"/>
      <c r="J41" s="128">
        <v>259217</v>
      </c>
      <c r="K41" s="128">
        <f t="shared" si="3"/>
        <v>2940783</v>
      </c>
      <c r="L41" s="128">
        <v>38735</v>
      </c>
      <c r="M41" s="128">
        <f t="shared" si="1"/>
        <v>220482</v>
      </c>
      <c r="N41" s="193" t="s">
        <v>276</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row>
    <row r="42" spans="2:122" ht="186" customHeight="1" hidden="1" thickBot="1">
      <c r="B42" s="95"/>
      <c r="C42" s="100"/>
      <c r="D42" s="96" t="s">
        <v>93</v>
      </c>
      <c r="E42" s="97"/>
      <c r="F42" s="96"/>
      <c r="G42" s="98"/>
      <c r="H42" s="84"/>
      <c r="I42" s="98"/>
      <c r="J42" s="98"/>
      <c r="K42" s="98">
        <f t="shared" si="3"/>
        <v>0</v>
      </c>
      <c r="L42" s="98"/>
      <c r="M42" s="128">
        <f t="shared" si="1"/>
        <v>0</v>
      </c>
      <c r="N42" s="79"/>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row>
    <row r="43" spans="1:122" s="61" customFormat="1" ht="119.25" customHeight="1">
      <c r="A43" s="71"/>
      <c r="B43" s="194">
        <v>23</v>
      </c>
      <c r="C43" s="149" t="s">
        <v>246</v>
      </c>
      <c r="D43" s="193" t="s">
        <v>316</v>
      </c>
      <c r="E43" s="125" t="s">
        <v>174</v>
      </c>
      <c r="F43" s="193" t="s">
        <v>61</v>
      </c>
      <c r="G43" s="128">
        <v>16300000</v>
      </c>
      <c r="H43" s="127"/>
      <c r="I43" s="128"/>
      <c r="J43" s="128">
        <v>13000000</v>
      </c>
      <c r="K43" s="128">
        <f t="shared" si="3"/>
        <v>3300000</v>
      </c>
      <c r="L43" s="128">
        <v>5406752</v>
      </c>
      <c r="M43" s="128">
        <f t="shared" si="1"/>
        <v>7593248</v>
      </c>
      <c r="N43" s="193" t="s">
        <v>362</v>
      </c>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c r="DN43" s="193"/>
      <c r="DO43" s="193"/>
      <c r="DP43" s="193"/>
      <c r="DQ43" s="193"/>
      <c r="DR43" s="193"/>
    </row>
    <row r="44" spans="2:122" ht="47.25" customHeight="1" hidden="1" thickBot="1">
      <c r="B44" s="95">
        <v>8</v>
      </c>
      <c r="C44" s="79"/>
      <c r="D44" s="96" t="s">
        <v>93</v>
      </c>
      <c r="E44" s="79"/>
      <c r="F44" s="79"/>
      <c r="G44" s="84"/>
      <c r="H44" s="84"/>
      <c r="I44" s="84"/>
      <c r="J44" s="84"/>
      <c r="K44" s="84"/>
      <c r="L44" s="84"/>
      <c r="M44" s="128">
        <f t="shared" si="1"/>
        <v>0</v>
      </c>
      <c r="N44" s="79"/>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row>
    <row r="45" spans="2:122" ht="54.75" customHeight="1" hidden="1" thickBot="1">
      <c r="B45" s="79"/>
      <c r="C45" s="79"/>
      <c r="D45" s="96" t="s">
        <v>93</v>
      </c>
      <c r="E45" s="79"/>
      <c r="F45" s="79"/>
      <c r="G45" s="84"/>
      <c r="H45" s="84"/>
      <c r="I45" s="84"/>
      <c r="J45" s="84"/>
      <c r="K45" s="84"/>
      <c r="L45" s="84"/>
      <c r="M45" s="128">
        <f t="shared" si="1"/>
        <v>0</v>
      </c>
      <c r="N45" s="79"/>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row>
    <row r="46" spans="2:122" ht="56.25" customHeight="1" hidden="1" thickBot="1">
      <c r="B46" s="95"/>
      <c r="C46" s="99"/>
      <c r="D46" s="96" t="s">
        <v>93</v>
      </c>
      <c r="E46" s="97"/>
      <c r="F46" s="96"/>
      <c r="G46" s="98"/>
      <c r="H46" s="84"/>
      <c r="I46" s="98"/>
      <c r="J46" s="98"/>
      <c r="K46" s="98"/>
      <c r="L46" s="98"/>
      <c r="M46" s="128">
        <f t="shared" si="1"/>
        <v>0</v>
      </c>
      <c r="N46" s="79"/>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row>
    <row r="47" spans="2:122" ht="62.25" customHeight="1" hidden="1" thickBot="1">
      <c r="B47" s="95"/>
      <c r="C47" s="99"/>
      <c r="D47" s="96" t="s">
        <v>93</v>
      </c>
      <c r="E47" s="97"/>
      <c r="F47" s="96"/>
      <c r="G47" s="98"/>
      <c r="H47" s="84"/>
      <c r="I47" s="98"/>
      <c r="J47" s="98"/>
      <c r="K47" s="98"/>
      <c r="L47" s="98"/>
      <c r="M47" s="128">
        <f t="shared" si="1"/>
        <v>0</v>
      </c>
      <c r="N47" s="79"/>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row>
    <row r="48" spans="2:122" ht="45" customHeight="1" hidden="1" thickBot="1">
      <c r="B48" s="95">
        <v>12</v>
      </c>
      <c r="C48" s="79"/>
      <c r="D48" s="96" t="s">
        <v>93</v>
      </c>
      <c r="E48" s="79"/>
      <c r="F48" s="79"/>
      <c r="G48" s="84"/>
      <c r="H48" s="84"/>
      <c r="I48" s="84"/>
      <c r="J48" s="84"/>
      <c r="K48" s="84"/>
      <c r="L48" s="84"/>
      <c r="M48" s="128">
        <f t="shared" si="1"/>
        <v>0</v>
      </c>
      <c r="N48" s="79"/>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row>
    <row r="49" spans="2:122" ht="30" customHeight="1" hidden="1" thickBot="1">
      <c r="B49" s="95">
        <v>13</v>
      </c>
      <c r="C49" s="79"/>
      <c r="D49" s="96" t="s">
        <v>93</v>
      </c>
      <c r="E49" s="79"/>
      <c r="F49" s="79"/>
      <c r="G49" s="84"/>
      <c r="H49" s="84"/>
      <c r="I49" s="84"/>
      <c r="J49" s="84"/>
      <c r="K49" s="84"/>
      <c r="L49" s="84"/>
      <c r="M49" s="128">
        <f t="shared" si="1"/>
        <v>0</v>
      </c>
      <c r="N49" s="79"/>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row>
    <row r="50" spans="2:122" ht="48.75" customHeight="1" hidden="1" thickBot="1">
      <c r="B50" s="79"/>
      <c r="C50" s="79"/>
      <c r="D50" s="96" t="s">
        <v>93</v>
      </c>
      <c r="E50" s="79"/>
      <c r="F50" s="79"/>
      <c r="G50" s="84"/>
      <c r="H50" s="84"/>
      <c r="I50" s="84"/>
      <c r="J50" s="84"/>
      <c r="K50" s="84"/>
      <c r="L50" s="84"/>
      <c r="M50" s="128">
        <f t="shared" si="1"/>
        <v>0</v>
      </c>
      <c r="N50" s="79"/>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row>
    <row r="51" spans="2:122" ht="243.75" customHeight="1">
      <c r="B51" s="194">
        <v>24</v>
      </c>
      <c r="C51" s="196" t="s">
        <v>235</v>
      </c>
      <c r="D51" s="193" t="s">
        <v>294</v>
      </c>
      <c r="E51" s="125" t="s">
        <v>175</v>
      </c>
      <c r="F51" s="193" t="s">
        <v>61</v>
      </c>
      <c r="G51" s="128">
        <v>1150000</v>
      </c>
      <c r="H51" s="127"/>
      <c r="I51" s="128"/>
      <c r="J51" s="128">
        <v>1000000</v>
      </c>
      <c r="K51" s="128">
        <f>G51-J51</f>
        <v>150000</v>
      </c>
      <c r="L51" s="128">
        <v>404650</v>
      </c>
      <c r="M51" s="128">
        <f t="shared" si="1"/>
        <v>595350</v>
      </c>
      <c r="N51" s="193" t="s">
        <v>266</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row>
    <row r="52" spans="2:122" ht="30" customHeight="1" hidden="1" thickBot="1">
      <c r="B52" s="81">
        <v>17</v>
      </c>
      <c r="C52" s="66"/>
      <c r="D52" s="69" t="s">
        <v>93</v>
      </c>
      <c r="E52" s="66"/>
      <c r="F52" s="66"/>
      <c r="G52" s="80"/>
      <c r="H52" s="80"/>
      <c r="I52" s="80"/>
      <c r="J52" s="80"/>
      <c r="K52" s="128">
        <f>G52-J52</f>
        <v>0</v>
      </c>
      <c r="L52" s="82"/>
      <c r="M52" s="128">
        <f t="shared" si="1"/>
        <v>0</v>
      </c>
      <c r="N52" s="78"/>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row>
    <row r="53" spans="2:122" ht="58.5" customHeight="1" hidden="1" thickBot="1">
      <c r="B53" s="66"/>
      <c r="C53" s="66"/>
      <c r="D53" s="67" t="s">
        <v>93</v>
      </c>
      <c r="E53" s="66"/>
      <c r="F53" s="66"/>
      <c r="G53" s="80"/>
      <c r="H53" s="80"/>
      <c r="I53" s="80"/>
      <c r="J53" s="80"/>
      <c r="K53" s="128">
        <f>G53-J53</f>
        <v>0</v>
      </c>
      <c r="L53" s="77"/>
      <c r="M53" s="187">
        <f t="shared" si="1"/>
        <v>0</v>
      </c>
      <c r="N53" s="83"/>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row>
    <row r="54" spans="2:13" s="61" customFormat="1" ht="107.25" customHeight="1">
      <c r="B54" s="194">
        <v>25</v>
      </c>
      <c r="C54" s="197" t="s">
        <v>144</v>
      </c>
      <c r="D54" s="193" t="s">
        <v>310</v>
      </c>
      <c r="E54" s="125" t="s">
        <v>347</v>
      </c>
      <c r="F54" s="193" t="s">
        <v>61</v>
      </c>
      <c r="G54" s="128">
        <v>1600000</v>
      </c>
      <c r="J54" s="128">
        <v>1600000</v>
      </c>
      <c r="K54" s="128">
        <f>G54-J54</f>
        <v>0</v>
      </c>
      <c r="M54" s="128">
        <f t="shared" si="1"/>
        <v>1600000</v>
      </c>
    </row>
    <row r="55" spans="2:122" ht="63.75" customHeight="1" hidden="1">
      <c r="B55" s="188">
        <v>20</v>
      </c>
      <c r="C55" s="189"/>
      <c r="D55" s="190" t="s">
        <v>93</v>
      </c>
      <c r="E55" s="78"/>
      <c r="F55" s="78"/>
      <c r="G55" s="191"/>
      <c r="H55" s="191"/>
      <c r="I55" s="191"/>
      <c r="J55" s="191"/>
      <c r="K55" s="191"/>
      <c r="L55" s="191"/>
      <c r="M55" s="181">
        <f t="shared" si="1"/>
        <v>0</v>
      </c>
      <c r="N55" s="78"/>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row>
    <row r="56" spans="2:122" ht="131.25" customHeight="1">
      <c r="B56" s="194">
        <v>26</v>
      </c>
      <c r="C56" s="208" t="s">
        <v>282</v>
      </c>
      <c r="D56" s="193" t="s">
        <v>296</v>
      </c>
      <c r="E56" s="125" t="s">
        <v>177</v>
      </c>
      <c r="F56" s="193" t="s">
        <v>61</v>
      </c>
      <c r="G56" s="128">
        <v>25720</v>
      </c>
      <c r="H56" s="127"/>
      <c r="I56" s="128"/>
      <c r="J56" s="128">
        <v>25720</v>
      </c>
      <c r="K56" s="128">
        <f aca="true" t="shared" si="4" ref="K56:K64">G56-J56</f>
        <v>0</v>
      </c>
      <c r="L56" s="128">
        <v>24100</v>
      </c>
      <c r="M56" s="128">
        <f t="shared" si="1"/>
        <v>1620</v>
      </c>
      <c r="N56" s="193" t="s">
        <v>267</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row>
    <row r="57" spans="2:122" ht="48" customHeight="1" hidden="1">
      <c r="B57" s="194"/>
      <c r="C57" s="197"/>
      <c r="D57" s="193"/>
      <c r="E57" s="125"/>
      <c r="F57" s="193"/>
      <c r="G57" s="128"/>
      <c r="H57" s="127"/>
      <c r="I57" s="128"/>
      <c r="J57" s="128"/>
      <c r="K57" s="128"/>
      <c r="L57" s="128"/>
      <c r="M57" s="128"/>
      <c r="N57" s="193"/>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row>
    <row r="58" spans="2:122" ht="138.75" customHeight="1">
      <c r="B58" s="194">
        <v>27</v>
      </c>
      <c r="C58" s="193" t="s">
        <v>124</v>
      </c>
      <c r="D58" s="193" t="s">
        <v>320</v>
      </c>
      <c r="E58" s="209" t="s">
        <v>179</v>
      </c>
      <c r="F58" s="193" t="s">
        <v>61</v>
      </c>
      <c r="G58" s="128">
        <v>1403600</v>
      </c>
      <c r="H58" s="127"/>
      <c r="I58" s="128"/>
      <c r="J58" s="128">
        <v>750000</v>
      </c>
      <c r="K58" s="128">
        <f t="shared" si="4"/>
        <v>653600</v>
      </c>
      <c r="L58" s="128">
        <v>342975</v>
      </c>
      <c r="M58" s="128">
        <f t="shared" si="1"/>
        <v>407025</v>
      </c>
      <c r="N58" s="193" t="s">
        <v>333</v>
      </c>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row>
    <row r="59" spans="2:122" ht="127.5" customHeight="1">
      <c r="B59" s="194">
        <v>28</v>
      </c>
      <c r="C59" s="193" t="s">
        <v>123</v>
      </c>
      <c r="D59" s="193" t="s">
        <v>248</v>
      </c>
      <c r="E59" s="125" t="s">
        <v>180</v>
      </c>
      <c r="F59" s="193" t="s">
        <v>61</v>
      </c>
      <c r="G59" s="128">
        <v>4000000</v>
      </c>
      <c r="H59" s="127"/>
      <c r="I59" s="128"/>
      <c r="J59" s="128">
        <v>2732900</v>
      </c>
      <c r="K59" s="128">
        <f t="shared" si="4"/>
        <v>1267100</v>
      </c>
      <c r="L59" s="128">
        <v>1206963</v>
      </c>
      <c r="M59" s="128">
        <f t="shared" si="1"/>
        <v>1525937</v>
      </c>
      <c r="N59" s="61" t="s">
        <v>268</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row>
    <row r="60" spans="2:122" ht="58.5" customHeight="1" hidden="1" thickBot="1">
      <c r="B60" s="101">
        <v>24</v>
      </c>
      <c r="C60" s="102" t="s">
        <v>122</v>
      </c>
      <c r="D60" s="96" t="s">
        <v>93</v>
      </c>
      <c r="E60" s="103"/>
      <c r="F60" s="104"/>
      <c r="G60" s="105"/>
      <c r="H60" s="106"/>
      <c r="I60" s="105"/>
      <c r="J60" s="105"/>
      <c r="K60" s="105">
        <f t="shared" si="4"/>
        <v>0</v>
      </c>
      <c r="L60" s="105"/>
      <c r="M60" s="128">
        <f t="shared" si="1"/>
        <v>0</v>
      </c>
      <c r="N60" s="79"/>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row>
    <row r="61" spans="2:122" ht="96" customHeight="1">
      <c r="B61" s="194">
        <v>29</v>
      </c>
      <c r="C61" s="210" t="s">
        <v>217</v>
      </c>
      <c r="D61" s="193" t="s">
        <v>297</v>
      </c>
      <c r="E61" s="125" t="s">
        <v>181</v>
      </c>
      <c r="F61" s="193" t="s">
        <v>61</v>
      </c>
      <c r="G61" s="128">
        <v>370000</v>
      </c>
      <c r="H61" s="127"/>
      <c r="I61" s="128"/>
      <c r="J61" s="128">
        <v>20000</v>
      </c>
      <c r="K61" s="128">
        <f t="shared" si="4"/>
        <v>350000</v>
      </c>
      <c r="L61" s="128"/>
      <c r="M61" s="128">
        <f t="shared" si="1"/>
        <v>20000</v>
      </c>
      <c r="N61" s="61"/>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row>
    <row r="62" spans="2:122" ht="156" customHeight="1">
      <c r="B62" s="194">
        <v>30</v>
      </c>
      <c r="C62" s="193" t="s">
        <v>124</v>
      </c>
      <c r="D62" s="193" t="s">
        <v>320</v>
      </c>
      <c r="E62" s="211" t="s">
        <v>233</v>
      </c>
      <c r="F62" s="212" t="s">
        <v>61</v>
      </c>
      <c r="G62" s="181">
        <v>1600000</v>
      </c>
      <c r="H62" s="193"/>
      <c r="I62" s="193"/>
      <c r="J62" s="128">
        <v>970000</v>
      </c>
      <c r="K62" s="128">
        <f t="shared" si="4"/>
        <v>630000</v>
      </c>
      <c r="L62" s="128">
        <v>623562</v>
      </c>
      <c r="M62" s="128">
        <f t="shared" si="1"/>
        <v>346438</v>
      </c>
      <c r="N62" s="193" t="s">
        <v>334</v>
      </c>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row>
    <row r="63" spans="2:122" ht="132" customHeight="1" hidden="1" thickBot="1">
      <c r="B63" s="104"/>
      <c r="C63" s="99"/>
      <c r="D63" s="96"/>
      <c r="E63" s="103"/>
      <c r="F63" s="104"/>
      <c r="G63" s="105"/>
      <c r="H63" s="84"/>
      <c r="I63" s="84"/>
      <c r="J63" s="84"/>
      <c r="K63" s="105">
        <f t="shared" si="4"/>
        <v>0</v>
      </c>
      <c r="L63" s="105"/>
      <c r="M63" s="128">
        <f t="shared" si="1"/>
        <v>0</v>
      </c>
      <c r="N63" s="79"/>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row>
    <row r="64" spans="2:122" s="90" customFormat="1" ht="111.75" customHeight="1">
      <c r="B64" s="204">
        <v>31</v>
      </c>
      <c r="C64" s="206" t="s">
        <v>148</v>
      </c>
      <c r="D64" s="204" t="s">
        <v>299</v>
      </c>
      <c r="E64" s="205" t="s">
        <v>183</v>
      </c>
      <c r="F64" s="204" t="s">
        <v>61</v>
      </c>
      <c r="G64" s="160">
        <v>640000</v>
      </c>
      <c r="H64" s="160"/>
      <c r="I64" s="160"/>
      <c r="J64" s="160">
        <v>54500</v>
      </c>
      <c r="K64" s="160">
        <f t="shared" si="4"/>
        <v>585500</v>
      </c>
      <c r="L64" s="160"/>
      <c r="M64" s="128">
        <f t="shared" si="1"/>
        <v>54500</v>
      </c>
      <c r="N64" s="213"/>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row>
    <row r="65" spans="2:122" ht="75" customHeight="1" hidden="1" thickBot="1">
      <c r="B65" s="104">
        <v>26</v>
      </c>
      <c r="C65" s="79"/>
      <c r="D65" s="79"/>
      <c r="E65" s="79"/>
      <c r="F65" s="79"/>
      <c r="G65" s="79"/>
      <c r="H65" s="79"/>
      <c r="I65" s="79"/>
      <c r="J65" s="79"/>
      <c r="K65" s="105"/>
      <c r="L65" s="105"/>
      <c r="M65" s="128">
        <f t="shared" si="1"/>
        <v>0</v>
      </c>
      <c r="N65" s="79"/>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row>
    <row r="66" spans="2:122" ht="25.5" customHeight="1" hidden="1">
      <c r="B66" s="79"/>
      <c r="C66" s="79"/>
      <c r="D66" s="79"/>
      <c r="E66" s="79"/>
      <c r="F66" s="79"/>
      <c r="G66" s="84"/>
      <c r="H66" s="84"/>
      <c r="I66" s="84"/>
      <c r="J66" s="84"/>
      <c r="K66" s="84"/>
      <c r="L66" s="84"/>
      <c r="M66" s="128">
        <f t="shared" si="1"/>
        <v>0</v>
      </c>
      <c r="N66" s="79"/>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row>
    <row r="67" spans="2:122" ht="25.5" customHeight="1" hidden="1" thickBot="1">
      <c r="B67" s="79"/>
      <c r="C67" s="79"/>
      <c r="D67" s="79"/>
      <c r="E67" s="79"/>
      <c r="F67" s="79"/>
      <c r="G67" s="84"/>
      <c r="H67" s="84"/>
      <c r="I67" s="84"/>
      <c r="J67" s="84"/>
      <c r="K67" s="84"/>
      <c r="L67" s="84"/>
      <c r="M67" s="128">
        <f t="shared" si="1"/>
        <v>0</v>
      </c>
      <c r="N67" s="79"/>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row>
    <row r="68" spans="2:122" ht="32.25" customHeight="1" hidden="1" thickBot="1">
      <c r="B68" s="101">
        <v>30</v>
      </c>
      <c r="C68" s="79"/>
      <c r="D68" s="79"/>
      <c r="E68" s="79"/>
      <c r="F68" s="79"/>
      <c r="G68" s="84"/>
      <c r="H68" s="84"/>
      <c r="I68" s="84"/>
      <c r="J68" s="84"/>
      <c r="K68" s="84"/>
      <c r="L68" s="84"/>
      <c r="M68" s="128">
        <f t="shared" si="1"/>
        <v>0</v>
      </c>
      <c r="N68" s="79"/>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row>
    <row r="69" spans="2:122" ht="26.25" customHeight="1" hidden="1">
      <c r="B69" s="79"/>
      <c r="C69" s="79"/>
      <c r="D69" s="79"/>
      <c r="E69" s="79"/>
      <c r="F69" s="79"/>
      <c r="G69" s="84"/>
      <c r="H69" s="84"/>
      <c r="I69" s="84"/>
      <c r="J69" s="84"/>
      <c r="K69" s="84"/>
      <c r="L69" s="84"/>
      <c r="M69" s="128">
        <f t="shared" si="1"/>
        <v>0</v>
      </c>
      <c r="N69" s="79"/>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row>
    <row r="70" spans="2:122" ht="30" customHeight="1" hidden="1">
      <c r="B70" s="101"/>
      <c r="C70" s="79"/>
      <c r="D70" s="79"/>
      <c r="E70" s="79"/>
      <c r="F70" s="79"/>
      <c r="G70" s="84"/>
      <c r="H70" s="84"/>
      <c r="I70" s="84"/>
      <c r="J70" s="84"/>
      <c r="K70" s="84"/>
      <c r="L70" s="84"/>
      <c r="M70" s="128">
        <f aca="true" t="shared" si="5" ref="M70:M139">J70-L70</f>
        <v>0</v>
      </c>
      <c r="N70" s="79"/>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row>
    <row r="71" spans="2:122" ht="21" customHeight="1" hidden="1">
      <c r="B71" s="79"/>
      <c r="C71" s="79"/>
      <c r="D71" s="79"/>
      <c r="E71" s="79"/>
      <c r="F71" s="79"/>
      <c r="G71" s="84"/>
      <c r="H71" s="84"/>
      <c r="I71" s="84"/>
      <c r="J71" s="84"/>
      <c r="K71" s="84"/>
      <c r="L71" s="84"/>
      <c r="M71" s="128">
        <f t="shared" si="5"/>
        <v>0</v>
      </c>
      <c r="N71" s="79"/>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row>
    <row r="72" spans="2:122" ht="33.75" customHeight="1" hidden="1" thickBot="1">
      <c r="B72" s="101"/>
      <c r="C72" s="79"/>
      <c r="D72" s="79"/>
      <c r="E72" s="79"/>
      <c r="F72" s="79"/>
      <c r="G72" s="84"/>
      <c r="H72" s="84"/>
      <c r="I72" s="84"/>
      <c r="J72" s="84"/>
      <c r="K72" s="84"/>
      <c r="L72" s="84"/>
      <c r="M72" s="128">
        <f t="shared" si="5"/>
        <v>0</v>
      </c>
      <c r="N72" s="79"/>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row>
    <row r="73" spans="2:122" ht="51" customHeight="1" hidden="1">
      <c r="B73" s="101">
        <v>38</v>
      </c>
      <c r="C73" s="79"/>
      <c r="D73" s="96"/>
      <c r="E73" s="79"/>
      <c r="F73" s="79"/>
      <c r="G73" s="105"/>
      <c r="H73" s="84"/>
      <c r="I73" s="84"/>
      <c r="J73" s="84"/>
      <c r="K73" s="84"/>
      <c r="L73" s="84"/>
      <c r="M73" s="128">
        <f t="shared" si="5"/>
        <v>0</v>
      </c>
      <c r="N73" s="79"/>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row>
    <row r="74" spans="2:122" ht="54.75" customHeight="1" hidden="1">
      <c r="B74" s="101">
        <v>27</v>
      </c>
      <c r="C74" s="96"/>
      <c r="D74" s="96"/>
      <c r="E74" s="104"/>
      <c r="F74" s="104"/>
      <c r="G74" s="105"/>
      <c r="H74" s="84"/>
      <c r="I74" s="84"/>
      <c r="J74" s="98"/>
      <c r="K74" s="105"/>
      <c r="L74" s="105"/>
      <c r="M74" s="128">
        <f t="shared" si="5"/>
        <v>0</v>
      </c>
      <c r="N74" s="79"/>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row>
    <row r="75" spans="2:122" ht="77.25" customHeight="1" hidden="1" thickBot="1">
      <c r="B75" s="101">
        <v>28</v>
      </c>
      <c r="C75" s="79"/>
      <c r="D75" s="79"/>
      <c r="E75" s="79"/>
      <c r="F75" s="79"/>
      <c r="G75" s="79"/>
      <c r="H75" s="79"/>
      <c r="I75" s="79"/>
      <c r="J75" s="79"/>
      <c r="K75" s="105"/>
      <c r="L75" s="105"/>
      <c r="M75" s="128">
        <f t="shared" si="5"/>
        <v>0</v>
      </c>
      <c r="N75" s="96"/>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row>
    <row r="76" spans="2:122" ht="85.5" customHeight="1">
      <c r="B76" s="194">
        <v>32</v>
      </c>
      <c r="C76" s="193" t="s">
        <v>111</v>
      </c>
      <c r="D76" s="193" t="s">
        <v>300</v>
      </c>
      <c r="E76" s="203" t="s">
        <v>184</v>
      </c>
      <c r="F76" s="193" t="s">
        <v>61</v>
      </c>
      <c r="G76" s="128">
        <v>1000000</v>
      </c>
      <c r="H76" s="128"/>
      <c r="I76" s="128"/>
      <c r="J76" s="128"/>
      <c r="K76" s="128">
        <f>G76-J76</f>
        <v>1000000</v>
      </c>
      <c r="L76" s="128"/>
      <c r="M76" s="128">
        <f t="shared" si="5"/>
        <v>0</v>
      </c>
      <c r="N76" s="193"/>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row>
    <row r="77" spans="2:122" ht="88.5" customHeight="1" hidden="1">
      <c r="B77" s="176">
        <v>30</v>
      </c>
      <c r="C77" s="66"/>
      <c r="E77" s="66"/>
      <c r="F77" s="66"/>
      <c r="G77" s="66"/>
      <c r="H77" s="66"/>
      <c r="I77" s="66"/>
      <c r="J77" s="66"/>
      <c r="K77" s="177">
        <f>G28-J28</f>
        <v>0</v>
      </c>
      <c r="L77" s="177"/>
      <c r="M77" s="128">
        <f t="shared" si="5"/>
        <v>0</v>
      </c>
      <c r="N77" s="178"/>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row>
    <row r="78" spans="2:122" ht="144" customHeight="1">
      <c r="B78" s="194">
        <v>33</v>
      </c>
      <c r="C78" s="193" t="s">
        <v>153</v>
      </c>
      <c r="D78" s="193" t="s">
        <v>301</v>
      </c>
      <c r="E78" s="203" t="s">
        <v>178</v>
      </c>
      <c r="F78" s="193" t="s">
        <v>61</v>
      </c>
      <c r="G78" s="128">
        <v>100000</v>
      </c>
      <c r="H78" s="128"/>
      <c r="I78" s="128"/>
      <c r="J78" s="128"/>
      <c r="K78" s="128">
        <f aca="true" t="shared" si="6" ref="K78:K87">G78-J78</f>
        <v>100000</v>
      </c>
      <c r="L78" s="128"/>
      <c r="M78" s="128">
        <f t="shared" si="5"/>
        <v>0</v>
      </c>
      <c r="N78" s="193"/>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row>
    <row r="79" spans="2:122" ht="159" customHeight="1">
      <c r="B79" s="194">
        <v>34</v>
      </c>
      <c r="C79" s="197" t="s">
        <v>247</v>
      </c>
      <c r="D79" s="193" t="s">
        <v>325</v>
      </c>
      <c r="E79" s="125" t="s">
        <v>178</v>
      </c>
      <c r="F79" s="193" t="s">
        <v>61</v>
      </c>
      <c r="G79" s="128">
        <v>1505000</v>
      </c>
      <c r="H79" s="127"/>
      <c r="I79" s="128"/>
      <c r="J79" s="128">
        <v>1000000</v>
      </c>
      <c r="K79" s="128">
        <f t="shared" si="6"/>
        <v>505000</v>
      </c>
      <c r="L79" s="128">
        <v>811949</v>
      </c>
      <c r="M79" s="128">
        <f t="shared" si="5"/>
        <v>188051</v>
      </c>
      <c r="N79" s="193" t="s">
        <v>358</v>
      </c>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row>
    <row r="80" spans="2:122" ht="129.75" customHeight="1">
      <c r="B80" s="194">
        <v>35</v>
      </c>
      <c r="C80" s="214" t="s">
        <v>249</v>
      </c>
      <c r="D80" s="193" t="s">
        <v>321</v>
      </c>
      <c r="E80" s="203" t="s">
        <v>178</v>
      </c>
      <c r="F80" s="193" t="s">
        <v>61</v>
      </c>
      <c r="G80" s="160">
        <v>515000</v>
      </c>
      <c r="H80" s="128"/>
      <c r="I80" s="128"/>
      <c r="J80" s="128">
        <v>200000</v>
      </c>
      <c r="K80" s="128">
        <f t="shared" si="6"/>
        <v>315000</v>
      </c>
      <c r="L80" s="128">
        <v>43980</v>
      </c>
      <c r="M80" s="128">
        <f t="shared" si="5"/>
        <v>156020</v>
      </c>
      <c r="N80" s="193" t="s">
        <v>361</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row>
    <row r="81" spans="2:122" ht="102" customHeight="1">
      <c r="B81" s="271">
        <v>36</v>
      </c>
      <c r="C81" s="268" t="s">
        <v>231</v>
      </c>
      <c r="D81" s="268" t="s">
        <v>318</v>
      </c>
      <c r="E81" s="203" t="s">
        <v>234</v>
      </c>
      <c r="F81" s="272" t="s">
        <v>278</v>
      </c>
      <c r="G81" s="128">
        <v>153672</v>
      </c>
      <c r="H81" s="128"/>
      <c r="I81" s="128"/>
      <c r="J81" s="128">
        <v>6000</v>
      </c>
      <c r="K81" s="128">
        <f t="shared" si="6"/>
        <v>147672</v>
      </c>
      <c r="L81" s="128">
        <v>5528</v>
      </c>
      <c r="M81" s="128">
        <f t="shared" si="5"/>
        <v>472</v>
      </c>
      <c r="N81" s="193" t="s">
        <v>332</v>
      </c>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row>
    <row r="82" spans="2:122" s="75" customFormat="1" ht="133.5" customHeight="1">
      <c r="B82" s="269"/>
      <c r="C82" s="269"/>
      <c r="D82" s="269"/>
      <c r="E82" s="215" t="s">
        <v>277</v>
      </c>
      <c r="F82" s="269"/>
      <c r="G82" s="88">
        <v>156940</v>
      </c>
      <c r="H82" s="88"/>
      <c r="I82" s="88"/>
      <c r="J82" s="88">
        <v>64527</v>
      </c>
      <c r="K82" s="128">
        <f t="shared" si="6"/>
        <v>92413</v>
      </c>
      <c r="L82" s="88">
        <v>61983</v>
      </c>
      <c r="M82" s="128">
        <f t="shared" si="5"/>
        <v>2544</v>
      </c>
      <c r="N82" s="124" t="s">
        <v>279</v>
      </c>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row>
    <row r="83" spans="2:122" ht="51.75" customHeight="1">
      <c r="B83" s="269"/>
      <c r="C83" s="269"/>
      <c r="D83" s="269"/>
      <c r="E83" s="203" t="s">
        <v>234</v>
      </c>
      <c r="F83" s="269"/>
      <c r="G83" s="128">
        <v>4904</v>
      </c>
      <c r="H83" s="128"/>
      <c r="I83" s="128"/>
      <c r="J83" s="128"/>
      <c r="K83" s="128">
        <f t="shared" si="6"/>
        <v>4904</v>
      </c>
      <c r="L83" s="128"/>
      <c r="M83" s="128">
        <f t="shared" si="5"/>
        <v>0</v>
      </c>
      <c r="N83" s="212"/>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row>
    <row r="84" spans="2:122" s="75" customFormat="1" ht="54" customHeight="1">
      <c r="B84" s="270"/>
      <c r="C84" s="270"/>
      <c r="D84" s="270"/>
      <c r="E84" s="215" t="s">
        <v>277</v>
      </c>
      <c r="F84" s="270"/>
      <c r="G84" s="88">
        <v>3270</v>
      </c>
      <c r="H84" s="88"/>
      <c r="I84" s="88"/>
      <c r="J84" s="88"/>
      <c r="K84" s="128">
        <f t="shared" si="6"/>
        <v>3270</v>
      </c>
      <c r="L84" s="88"/>
      <c r="M84" s="128">
        <f t="shared" si="5"/>
        <v>0</v>
      </c>
      <c r="N84" s="76"/>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row>
    <row r="85" spans="2:122" s="75" customFormat="1" ht="120" customHeight="1">
      <c r="B85" s="194">
        <v>37</v>
      </c>
      <c r="C85" s="214" t="s">
        <v>201</v>
      </c>
      <c r="D85" s="193" t="s">
        <v>298</v>
      </c>
      <c r="E85" s="125" t="s">
        <v>182</v>
      </c>
      <c r="F85" s="193" t="s">
        <v>61</v>
      </c>
      <c r="G85" s="128">
        <v>236500</v>
      </c>
      <c r="H85" s="127"/>
      <c r="I85" s="128"/>
      <c r="J85" s="128">
        <v>109400</v>
      </c>
      <c r="K85" s="128">
        <f t="shared" si="6"/>
        <v>127100</v>
      </c>
      <c r="L85" s="128"/>
      <c r="M85" s="128">
        <f t="shared" si="5"/>
        <v>109400</v>
      </c>
      <c r="N85" s="76"/>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row>
    <row r="86" spans="2:122" ht="111" customHeight="1">
      <c r="B86" s="194">
        <v>38</v>
      </c>
      <c r="C86" s="193" t="s">
        <v>67</v>
      </c>
      <c r="D86" s="193" t="s">
        <v>295</v>
      </c>
      <c r="E86" s="125" t="s">
        <v>176</v>
      </c>
      <c r="F86" s="193" t="s">
        <v>61</v>
      </c>
      <c r="G86" s="128">
        <v>50000</v>
      </c>
      <c r="H86" s="127"/>
      <c r="I86" s="128"/>
      <c r="J86" s="128">
        <v>30000</v>
      </c>
      <c r="K86" s="128">
        <f>G86-J86</f>
        <v>20000</v>
      </c>
      <c r="L86" s="128"/>
      <c r="M86" s="128">
        <f>J86-L86</f>
        <v>30000</v>
      </c>
      <c r="N86" s="193"/>
      <c r="O86" s="216"/>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row>
    <row r="87" spans="2:122" ht="55.5" customHeight="1">
      <c r="B87" s="115"/>
      <c r="C87" s="129" t="s">
        <v>86</v>
      </c>
      <c r="D87" s="120" t="s">
        <v>210</v>
      </c>
      <c r="E87" s="120" t="s">
        <v>210</v>
      </c>
      <c r="F87" s="120" t="s">
        <v>210</v>
      </c>
      <c r="G87" s="118">
        <f>SUM(G4:G86)-G11-G12-G13-G14-G15-G16-G17</f>
        <v>103552031</v>
      </c>
      <c r="H87" s="119"/>
      <c r="I87" s="118">
        <f>SUM(I10:I69)</f>
        <v>0</v>
      </c>
      <c r="J87" s="118">
        <f>SUM(J4:J86)-J11-J12-J13-J14-J15-J16-J17</f>
        <v>58098610</v>
      </c>
      <c r="K87" s="118">
        <f t="shared" si="6"/>
        <v>45453421</v>
      </c>
      <c r="L87" s="118">
        <f>SUM(L4:L86)-L11-L12-L13-L14-L15-L16-L17</f>
        <v>21207408</v>
      </c>
      <c r="M87" s="118">
        <f t="shared" si="5"/>
        <v>36891202</v>
      </c>
      <c r="N87" s="120" t="s">
        <v>210</v>
      </c>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row>
    <row r="88" spans="2:122" ht="51" customHeight="1">
      <c r="B88" s="257" t="s">
        <v>62</v>
      </c>
      <c r="C88" s="257"/>
      <c r="D88" s="257"/>
      <c r="E88" s="257"/>
      <c r="F88" s="257"/>
      <c r="G88" s="257"/>
      <c r="H88" s="258"/>
      <c r="I88" s="258"/>
      <c r="J88" s="258"/>
      <c r="K88" s="258"/>
      <c r="L88" s="153"/>
      <c r="M88" s="153"/>
      <c r="N88" s="61"/>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row>
    <row r="89" spans="2:122" ht="83.25" customHeight="1">
      <c r="B89" s="194">
        <v>1</v>
      </c>
      <c r="C89" s="193" t="s">
        <v>130</v>
      </c>
      <c r="D89" s="193" t="s">
        <v>195</v>
      </c>
      <c r="E89" s="125" t="s">
        <v>158</v>
      </c>
      <c r="F89" s="126" t="s">
        <v>62</v>
      </c>
      <c r="G89" s="128">
        <v>130000</v>
      </c>
      <c r="H89" s="127"/>
      <c r="I89" s="128"/>
      <c r="J89" s="128">
        <v>40000</v>
      </c>
      <c r="K89" s="128">
        <f>G89-J89</f>
        <v>90000</v>
      </c>
      <c r="L89" s="128">
        <v>34394</v>
      </c>
      <c r="M89" s="128">
        <f t="shared" si="5"/>
        <v>5606</v>
      </c>
      <c r="N89" s="193" t="s">
        <v>363</v>
      </c>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row>
    <row r="90" spans="2:122" s="70" customFormat="1" ht="84" customHeight="1">
      <c r="B90" s="265">
        <v>2</v>
      </c>
      <c r="C90" s="267" t="s">
        <v>220</v>
      </c>
      <c r="D90" s="254" t="s">
        <v>302</v>
      </c>
      <c r="E90" s="108" t="s">
        <v>218</v>
      </c>
      <c r="F90" s="122" t="s">
        <v>62</v>
      </c>
      <c r="G90" s="123">
        <f>G91+G92+G93+G94+G95+G96+G97+G98+G99+G100+G101+G102+G103</f>
        <v>24191500</v>
      </c>
      <c r="H90" s="110"/>
      <c r="I90" s="111"/>
      <c r="J90" s="123">
        <f>J91+J92+J93+J94+J95+J96+J97+J98+J99+J100+J101+J102+J103</f>
        <v>7729590</v>
      </c>
      <c r="K90" s="111">
        <f>G90-J90</f>
        <v>16461910</v>
      </c>
      <c r="L90" s="111">
        <f>L91+L92+L93+L94+L95+L96+L97+L98+L99+L100+L101+L102+L103</f>
        <v>2558079</v>
      </c>
      <c r="M90" s="155">
        <f t="shared" si="5"/>
        <v>5171511</v>
      </c>
      <c r="N90" s="109">
        <v>7581570</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row>
    <row r="91" spans="2:122" s="70" customFormat="1" ht="53.25" customHeight="1">
      <c r="B91" s="265"/>
      <c r="C91" s="267"/>
      <c r="D91" s="254"/>
      <c r="E91" s="113" t="s">
        <v>230</v>
      </c>
      <c r="F91" s="124" t="s">
        <v>62</v>
      </c>
      <c r="G91" s="217">
        <v>40000</v>
      </c>
      <c r="H91" s="119"/>
      <c r="I91" s="118"/>
      <c r="J91" s="218">
        <v>16300</v>
      </c>
      <c r="K91" s="88">
        <f aca="true" t="shared" si="7" ref="K91:K103">G91-J91</f>
        <v>23700</v>
      </c>
      <c r="L91" s="88">
        <v>4128</v>
      </c>
      <c r="M91" s="128">
        <f t="shared" si="5"/>
        <v>12172</v>
      </c>
      <c r="N91" s="193" t="s">
        <v>364</v>
      </c>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row>
    <row r="92" spans="2:122" s="75" customFormat="1" ht="194.25" customHeight="1">
      <c r="B92" s="266"/>
      <c r="C92" s="267"/>
      <c r="D92" s="253"/>
      <c r="E92" s="113" t="s">
        <v>186</v>
      </c>
      <c r="F92" s="124" t="s">
        <v>62</v>
      </c>
      <c r="G92" s="88">
        <v>3943600</v>
      </c>
      <c r="H92" s="114"/>
      <c r="I92" s="88"/>
      <c r="J92" s="88">
        <v>676820</v>
      </c>
      <c r="K92" s="88">
        <f t="shared" si="7"/>
        <v>3266780</v>
      </c>
      <c r="L92" s="88">
        <v>284349</v>
      </c>
      <c r="M92" s="128">
        <f t="shared" si="5"/>
        <v>392471</v>
      </c>
      <c r="N92" s="76" t="s">
        <v>365</v>
      </c>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row>
    <row r="93" spans="2:122" s="75" customFormat="1" ht="153.75" customHeight="1">
      <c r="B93" s="266"/>
      <c r="C93" s="267"/>
      <c r="D93" s="253"/>
      <c r="E93" s="113" t="s">
        <v>187</v>
      </c>
      <c r="F93" s="124" t="s">
        <v>62</v>
      </c>
      <c r="G93" s="88">
        <v>16759800</v>
      </c>
      <c r="H93" s="114"/>
      <c r="I93" s="88"/>
      <c r="J93" s="88">
        <v>5951087</v>
      </c>
      <c r="K93" s="88">
        <f t="shared" si="7"/>
        <v>10808713</v>
      </c>
      <c r="L93" s="88">
        <v>1634738</v>
      </c>
      <c r="M93" s="128">
        <f t="shared" si="5"/>
        <v>4316349</v>
      </c>
      <c r="N93" s="76" t="s">
        <v>366</v>
      </c>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row>
    <row r="94" spans="2:122" s="75" customFormat="1" ht="81.75" customHeight="1">
      <c r="B94" s="266"/>
      <c r="C94" s="267"/>
      <c r="D94" s="253"/>
      <c r="E94" s="113" t="s">
        <v>188</v>
      </c>
      <c r="F94" s="124" t="s">
        <v>62</v>
      </c>
      <c r="G94" s="88">
        <v>778700</v>
      </c>
      <c r="H94" s="114"/>
      <c r="I94" s="88"/>
      <c r="J94" s="88">
        <v>135000</v>
      </c>
      <c r="K94" s="88">
        <f t="shared" si="7"/>
        <v>643700</v>
      </c>
      <c r="L94" s="88">
        <v>54543</v>
      </c>
      <c r="M94" s="128">
        <f t="shared" si="5"/>
        <v>80457</v>
      </c>
      <c r="N94" s="76" t="s">
        <v>330</v>
      </c>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row>
    <row r="95" spans="2:122" s="75" customFormat="1" ht="144.75" customHeight="1">
      <c r="B95" s="266"/>
      <c r="C95" s="267"/>
      <c r="D95" s="253"/>
      <c r="E95" s="113" t="s">
        <v>189</v>
      </c>
      <c r="F95" s="124" t="s">
        <v>62</v>
      </c>
      <c r="G95" s="88">
        <v>1273300</v>
      </c>
      <c r="H95" s="114"/>
      <c r="I95" s="88"/>
      <c r="J95" s="88">
        <v>386098</v>
      </c>
      <c r="K95" s="88">
        <f t="shared" si="7"/>
        <v>887202</v>
      </c>
      <c r="L95" s="88">
        <v>224567</v>
      </c>
      <c r="M95" s="128">
        <f t="shared" si="5"/>
        <v>161531</v>
      </c>
      <c r="N95" s="76" t="s">
        <v>367</v>
      </c>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row>
    <row r="96" spans="2:122" s="75" customFormat="1" ht="88.5" customHeight="1">
      <c r="B96" s="266"/>
      <c r="C96" s="267"/>
      <c r="D96" s="253"/>
      <c r="E96" s="113" t="s">
        <v>223</v>
      </c>
      <c r="F96" s="124" t="s">
        <v>62</v>
      </c>
      <c r="G96" s="88">
        <v>18100</v>
      </c>
      <c r="H96" s="114"/>
      <c r="I96" s="88"/>
      <c r="J96" s="88">
        <v>14480</v>
      </c>
      <c r="K96" s="88">
        <f t="shared" si="7"/>
        <v>3620</v>
      </c>
      <c r="L96" s="88">
        <v>3620</v>
      </c>
      <c r="M96" s="128">
        <v>7240</v>
      </c>
      <c r="N96" s="76" t="s">
        <v>280</v>
      </c>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row>
    <row r="97" spans="2:122" s="75" customFormat="1" ht="136.5" customHeight="1">
      <c r="B97" s="266"/>
      <c r="C97" s="267"/>
      <c r="D97" s="253"/>
      <c r="E97" s="113" t="s">
        <v>190</v>
      </c>
      <c r="F97" s="124" t="s">
        <v>62</v>
      </c>
      <c r="G97" s="88">
        <v>372000</v>
      </c>
      <c r="H97" s="114"/>
      <c r="I97" s="88"/>
      <c r="J97" s="88">
        <v>69450</v>
      </c>
      <c r="K97" s="88">
        <f t="shared" si="7"/>
        <v>302550</v>
      </c>
      <c r="L97" s="88">
        <v>57933</v>
      </c>
      <c r="M97" s="128">
        <f>J97-L97</f>
        <v>11517</v>
      </c>
      <c r="N97" s="76" t="s">
        <v>331</v>
      </c>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row>
    <row r="98" spans="2:122" s="75" customFormat="1" ht="89.25" customHeight="1">
      <c r="B98" s="266"/>
      <c r="C98" s="267"/>
      <c r="D98" s="253"/>
      <c r="E98" s="113" t="s">
        <v>191</v>
      </c>
      <c r="F98" s="124" t="s">
        <v>62</v>
      </c>
      <c r="G98" s="88">
        <v>170500</v>
      </c>
      <c r="H98" s="114"/>
      <c r="I98" s="88"/>
      <c r="J98" s="88">
        <v>40750</v>
      </c>
      <c r="K98" s="88">
        <f t="shared" si="7"/>
        <v>129750</v>
      </c>
      <c r="L98" s="88">
        <v>19052</v>
      </c>
      <c r="M98" s="128">
        <f t="shared" si="5"/>
        <v>21698</v>
      </c>
      <c r="N98" s="76" t="s">
        <v>281</v>
      </c>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row>
    <row r="99" spans="2:122" s="75" customFormat="1" ht="42" customHeight="1">
      <c r="B99" s="266"/>
      <c r="C99" s="267"/>
      <c r="D99" s="253"/>
      <c r="E99" s="113" t="s">
        <v>224</v>
      </c>
      <c r="F99" s="124" t="s">
        <v>62</v>
      </c>
      <c r="G99" s="88">
        <v>180000</v>
      </c>
      <c r="H99" s="114"/>
      <c r="I99" s="88"/>
      <c r="J99" s="88"/>
      <c r="K99" s="88">
        <f t="shared" si="7"/>
        <v>180000</v>
      </c>
      <c r="L99" s="88"/>
      <c r="M99" s="128">
        <f t="shared" si="5"/>
        <v>0</v>
      </c>
      <c r="N99" s="76"/>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row>
    <row r="100" spans="2:122" s="75" customFormat="1" ht="38.25" customHeight="1" hidden="1">
      <c r="B100" s="266"/>
      <c r="C100" s="267"/>
      <c r="D100" s="253"/>
      <c r="E100" s="113" t="s">
        <v>229</v>
      </c>
      <c r="F100" s="124" t="s">
        <v>62</v>
      </c>
      <c r="G100" s="88"/>
      <c r="H100" s="114"/>
      <c r="I100" s="88"/>
      <c r="J100" s="88"/>
      <c r="K100" s="88">
        <f t="shared" si="7"/>
        <v>0</v>
      </c>
      <c r="L100" s="88"/>
      <c r="M100" s="128">
        <f t="shared" si="5"/>
        <v>0</v>
      </c>
      <c r="N100" s="76"/>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row>
    <row r="101" spans="2:122" s="75" customFormat="1" ht="165.75" customHeight="1">
      <c r="B101" s="266"/>
      <c r="C101" s="267"/>
      <c r="D101" s="253"/>
      <c r="E101" s="113" t="s">
        <v>192</v>
      </c>
      <c r="F101" s="124" t="s">
        <v>62</v>
      </c>
      <c r="G101" s="88">
        <v>455500</v>
      </c>
      <c r="H101" s="114"/>
      <c r="I101" s="88"/>
      <c r="J101" s="88">
        <v>389605</v>
      </c>
      <c r="K101" s="88">
        <f t="shared" si="7"/>
        <v>65895</v>
      </c>
      <c r="L101" s="88">
        <v>275149</v>
      </c>
      <c r="M101" s="128">
        <f t="shared" si="5"/>
        <v>114456</v>
      </c>
      <c r="N101" s="76" t="s">
        <v>368</v>
      </c>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row>
    <row r="102" spans="2:122" s="75" customFormat="1" ht="29.25" customHeight="1" hidden="1">
      <c r="B102" s="266"/>
      <c r="C102" s="267"/>
      <c r="D102" s="253"/>
      <c r="E102" s="113" t="s">
        <v>225</v>
      </c>
      <c r="F102" s="124" t="s">
        <v>62</v>
      </c>
      <c r="G102" s="88"/>
      <c r="H102" s="114"/>
      <c r="I102" s="88"/>
      <c r="J102" s="88"/>
      <c r="K102" s="88">
        <f t="shared" si="7"/>
        <v>0</v>
      </c>
      <c r="L102" s="88"/>
      <c r="M102" s="128">
        <f t="shared" si="5"/>
        <v>0</v>
      </c>
      <c r="N102" s="76"/>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row>
    <row r="103" spans="1:122" s="61" customFormat="1" ht="65.25" customHeight="1">
      <c r="A103" s="71"/>
      <c r="B103" s="266"/>
      <c r="C103" s="267"/>
      <c r="D103" s="253"/>
      <c r="E103" s="125" t="s">
        <v>160</v>
      </c>
      <c r="F103" s="126" t="s">
        <v>62</v>
      </c>
      <c r="G103" s="128">
        <v>200000</v>
      </c>
      <c r="H103" s="127"/>
      <c r="I103" s="128"/>
      <c r="J103" s="128">
        <v>50000</v>
      </c>
      <c r="K103" s="128">
        <f t="shared" si="7"/>
        <v>150000</v>
      </c>
      <c r="L103" s="128"/>
      <c r="M103" s="128">
        <f t="shared" si="5"/>
        <v>50000</v>
      </c>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93"/>
      <c r="CQ103" s="193"/>
      <c r="CR103" s="193"/>
      <c r="CS103" s="193"/>
      <c r="CT103" s="193"/>
      <c r="CU103" s="193"/>
      <c r="CV103" s="193"/>
      <c r="CW103" s="193"/>
      <c r="CX103" s="193"/>
      <c r="CY103" s="193"/>
      <c r="CZ103" s="193"/>
      <c r="DA103" s="193"/>
      <c r="DB103" s="193"/>
      <c r="DC103" s="193"/>
      <c r="DD103" s="193"/>
      <c r="DE103" s="193"/>
      <c r="DF103" s="193"/>
      <c r="DG103" s="193"/>
      <c r="DH103" s="193"/>
      <c r="DI103" s="193"/>
      <c r="DJ103" s="193"/>
      <c r="DK103" s="193"/>
      <c r="DL103" s="193"/>
      <c r="DM103" s="193"/>
      <c r="DN103" s="193"/>
      <c r="DO103" s="193"/>
      <c r="DP103" s="193"/>
      <c r="DQ103" s="193"/>
      <c r="DR103" s="193"/>
    </row>
    <row r="104" spans="2:122" ht="97.5" customHeight="1">
      <c r="B104" s="194">
        <v>3</v>
      </c>
      <c r="C104" s="125" t="s">
        <v>219</v>
      </c>
      <c r="D104" s="193" t="s">
        <v>303</v>
      </c>
      <c r="E104" s="125" t="s">
        <v>72</v>
      </c>
      <c r="F104" s="126" t="s">
        <v>62</v>
      </c>
      <c r="G104" s="128">
        <v>360000</v>
      </c>
      <c r="H104" s="127"/>
      <c r="I104" s="128"/>
      <c r="J104" s="128">
        <v>97100</v>
      </c>
      <c r="K104" s="128">
        <f>G104-J104</f>
        <v>262900</v>
      </c>
      <c r="L104" s="128">
        <v>24107</v>
      </c>
      <c r="M104" s="128">
        <f t="shared" si="5"/>
        <v>72993</v>
      </c>
      <c r="N104" s="193" t="s">
        <v>369</v>
      </c>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row>
    <row r="105" spans="1:122" s="61" customFormat="1" ht="97.5" customHeight="1">
      <c r="A105" s="71"/>
      <c r="B105" s="194">
        <v>4</v>
      </c>
      <c r="C105" s="125" t="s">
        <v>219</v>
      </c>
      <c r="D105" s="193" t="s">
        <v>304</v>
      </c>
      <c r="E105" s="125" t="s">
        <v>159</v>
      </c>
      <c r="F105" s="126" t="s">
        <v>62</v>
      </c>
      <c r="G105" s="128">
        <v>1260000</v>
      </c>
      <c r="H105" s="127"/>
      <c r="I105" s="128"/>
      <c r="J105" s="128">
        <v>50000</v>
      </c>
      <c r="K105" s="128">
        <f>G105-J105</f>
        <v>1210000</v>
      </c>
      <c r="L105" s="128">
        <v>9334</v>
      </c>
      <c r="M105" s="128">
        <f>J105-L105</f>
        <v>40666</v>
      </c>
      <c r="N105" s="193" t="s">
        <v>369</v>
      </c>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row>
    <row r="106" spans="2:122" ht="89.25" customHeight="1">
      <c r="B106" s="194">
        <v>5</v>
      </c>
      <c r="C106" s="193" t="s">
        <v>87</v>
      </c>
      <c r="D106" s="193" t="s">
        <v>326</v>
      </c>
      <c r="E106" s="125" t="s">
        <v>158</v>
      </c>
      <c r="F106" s="126" t="s">
        <v>62</v>
      </c>
      <c r="G106" s="128">
        <v>31000</v>
      </c>
      <c r="H106" s="127"/>
      <c r="I106" s="128"/>
      <c r="J106" s="128">
        <v>10000</v>
      </c>
      <c r="K106" s="128">
        <f>G106-J106</f>
        <v>21000</v>
      </c>
      <c r="L106" s="128"/>
      <c r="M106" s="128">
        <f t="shared" si="5"/>
        <v>10000</v>
      </c>
      <c r="N106" s="193"/>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row>
    <row r="107" spans="2:122" s="70" customFormat="1" ht="89.25" customHeight="1" hidden="1" thickBot="1">
      <c r="B107" s="261">
        <v>7</v>
      </c>
      <c r="C107" s="262" t="s">
        <v>88</v>
      </c>
      <c r="D107" s="267" t="s">
        <v>185</v>
      </c>
      <c r="E107" s="148" t="s">
        <v>193</v>
      </c>
      <c r="F107" s="93" t="s">
        <v>62</v>
      </c>
      <c r="G107" s="118">
        <f>G108+G109+G110+G111+G112+G114+G113</f>
        <v>0</v>
      </c>
      <c r="H107" s="119"/>
      <c r="I107" s="118"/>
      <c r="J107" s="118">
        <f>J108+J109+J110+J111+J112+J114+J113</f>
        <v>0</v>
      </c>
      <c r="K107" s="118">
        <f>G107-J107</f>
        <v>0</v>
      </c>
      <c r="L107" s="118"/>
      <c r="M107" s="192">
        <f t="shared" si="5"/>
        <v>0</v>
      </c>
      <c r="N107" s="159" t="s">
        <v>210</v>
      </c>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row>
    <row r="108" spans="2:122" ht="29.25" customHeight="1" hidden="1" thickBot="1">
      <c r="B108" s="253"/>
      <c r="C108" s="253"/>
      <c r="D108" s="253"/>
      <c r="E108" s="125" t="s">
        <v>186</v>
      </c>
      <c r="F108" s="126" t="s">
        <v>62</v>
      </c>
      <c r="G108" s="128"/>
      <c r="H108" s="127"/>
      <c r="I108" s="128"/>
      <c r="J108" s="128"/>
      <c r="K108" s="128">
        <f aca="true" t="shared" si="8" ref="K108:K113">G108-J108</f>
        <v>0</v>
      </c>
      <c r="L108" s="128"/>
      <c r="M108" s="192">
        <f t="shared" si="5"/>
        <v>0</v>
      </c>
      <c r="N108" s="15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row>
    <row r="109" spans="2:122" ht="25.5" customHeight="1" hidden="1" thickBot="1">
      <c r="B109" s="253"/>
      <c r="C109" s="253"/>
      <c r="D109" s="253"/>
      <c r="E109" s="125" t="s">
        <v>187</v>
      </c>
      <c r="F109" s="126" t="s">
        <v>62</v>
      </c>
      <c r="G109" s="128"/>
      <c r="H109" s="127"/>
      <c r="I109" s="128"/>
      <c r="J109" s="128"/>
      <c r="K109" s="128">
        <f t="shared" si="8"/>
        <v>0</v>
      </c>
      <c r="L109" s="128"/>
      <c r="M109" s="192">
        <f t="shared" si="5"/>
        <v>0</v>
      </c>
      <c r="N109" s="15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row>
    <row r="110" spans="2:122" ht="36.75" customHeight="1" hidden="1" thickBot="1">
      <c r="B110" s="253"/>
      <c r="C110" s="253"/>
      <c r="D110" s="253"/>
      <c r="E110" s="125" t="s">
        <v>188</v>
      </c>
      <c r="F110" s="126" t="s">
        <v>62</v>
      </c>
      <c r="G110" s="128"/>
      <c r="H110" s="127"/>
      <c r="I110" s="128"/>
      <c r="J110" s="128"/>
      <c r="K110" s="128">
        <f t="shared" si="8"/>
        <v>0</v>
      </c>
      <c r="L110" s="128"/>
      <c r="M110" s="192">
        <f t="shared" si="5"/>
        <v>0</v>
      </c>
      <c r="N110" s="15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row>
    <row r="111" spans="2:122" ht="45.75" customHeight="1" hidden="1" thickBot="1">
      <c r="B111" s="253"/>
      <c r="C111" s="253"/>
      <c r="D111" s="253"/>
      <c r="E111" s="125" t="s">
        <v>189</v>
      </c>
      <c r="F111" s="126" t="s">
        <v>62</v>
      </c>
      <c r="G111" s="128"/>
      <c r="H111" s="127"/>
      <c r="I111" s="128"/>
      <c r="J111" s="128"/>
      <c r="K111" s="128">
        <f t="shared" si="8"/>
        <v>0</v>
      </c>
      <c r="L111" s="128"/>
      <c r="M111" s="192">
        <f t="shared" si="5"/>
        <v>0</v>
      </c>
      <c r="N111" s="158"/>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row>
    <row r="112" spans="2:122" ht="59.25" customHeight="1" hidden="1" thickBot="1">
      <c r="B112" s="253"/>
      <c r="C112" s="253"/>
      <c r="D112" s="253"/>
      <c r="E112" s="125" t="s">
        <v>190</v>
      </c>
      <c r="F112" s="126" t="s">
        <v>62</v>
      </c>
      <c r="G112" s="128"/>
      <c r="H112" s="127"/>
      <c r="I112" s="128"/>
      <c r="J112" s="128"/>
      <c r="K112" s="128">
        <f t="shared" si="8"/>
        <v>0</v>
      </c>
      <c r="L112" s="128"/>
      <c r="M112" s="192">
        <f t="shared" si="5"/>
        <v>0</v>
      </c>
      <c r="N112" s="158"/>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row>
    <row r="113" spans="2:122" ht="51.75" customHeight="1" hidden="1" thickBot="1">
      <c r="B113" s="253"/>
      <c r="C113" s="253"/>
      <c r="D113" s="253"/>
      <c r="E113" s="125" t="s">
        <v>192</v>
      </c>
      <c r="F113" s="126" t="s">
        <v>62</v>
      </c>
      <c r="G113" s="128"/>
      <c r="H113" s="127"/>
      <c r="I113" s="128"/>
      <c r="J113" s="128"/>
      <c r="K113" s="128">
        <f t="shared" si="8"/>
        <v>0</v>
      </c>
      <c r="L113" s="128"/>
      <c r="M113" s="192">
        <f t="shared" si="5"/>
        <v>0</v>
      </c>
      <c r="N113" s="158"/>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row>
    <row r="114" spans="2:122" ht="48" customHeight="1" hidden="1" thickBot="1">
      <c r="B114" s="253"/>
      <c r="C114" s="253"/>
      <c r="D114" s="253"/>
      <c r="E114" s="149" t="s">
        <v>191</v>
      </c>
      <c r="F114" s="126" t="s">
        <v>62</v>
      </c>
      <c r="G114" s="128"/>
      <c r="H114" s="127"/>
      <c r="I114" s="128"/>
      <c r="J114" s="128"/>
      <c r="K114" s="128">
        <f>G114-J114</f>
        <v>0</v>
      </c>
      <c r="L114" s="128"/>
      <c r="M114" s="192">
        <f t="shared" si="5"/>
        <v>0</v>
      </c>
      <c r="N114" s="131"/>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row>
    <row r="115" spans="2:122" s="90" customFormat="1" ht="134.25" customHeight="1">
      <c r="B115" s="204">
        <v>6</v>
      </c>
      <c r="C115" s="193" t="s">
        <v>124</v>
      </c>
      <c r="D115" s="193" t="s">
        <v>320</v>
      </c>
      <c r="E115" s="219" t="s">
        <v>228</v>
      </c>
      <c r="F115" s="220" t="s">
        <v>62</v>
      </c>
      <c r="G115" s="160">
        <v>500000</v>
      </c>
      <c r="H115" s="161"/>
      <c r="I115" s="160"/>
      <c r="J115" s="160">
        <v>500000</v>
      </c>
      <c r="K115" s="160">
        <f>G115-J115</f>
        <v>0</v>
      </c>
      <c r="L115" s="160">
        <v>432211</v>
      </c>
      <c r="M115" s="128">
        <f t="shared" si="5"/>
        <v>67789</v>
      </c>
      <c r="N115" s="221" t="s">
        <v>361</v>
      </c>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row>
    <row r="116" spans="2:122" ht="39.75" customHeight="1">
      <c r="B116" s="61"/>
      <c r="C116" s="116" t="s">
        <v>86</v>
      </c>
      <c r="D116" s="116"/>
      <c r="E116" s="120" t="s">
        <v>210</v>
      </c>
      <c r="F116" s="120" t="s">
        <v>210</v>
      </c>
      <c r="G116" s="118">
        <f>G89+G90+G104+G105+G106+G107+G115</f>
        <v>26472500</v>
      </c>
      <c r="H116" s="119"/>
      <c r="I116" s="118">
        <f>SUM(I89:I114)</f>
        <v>0</v>
      </c>
      <c r="J116" s="145">
        <f>J89+J90+J104+J105+J106+J107+J115</f>
        <v>8426690</v>
      </c>
      <c r="K116" s="118">
        <f>G116-J116</f>
        <v>18045810</v>
      </c>
      <c r="L116" s="145">
        <f>L89+L90+L104+L105+L106+L107+L115</f>
        <v>3058125</v>
      </c>
      <c r="M116" s="118">
        <f t="shared" si="5"/>
        <v>5368565</v>
      </c>
      <c r="N116" s="121" t="s">
        <v>210</v>
      </c>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row>
    <row r="117" spans="2:122" ht="54.75" customHeight="1">
      <c r="B117" s="257" t="s">
        <v>63</v>
      </c>
      <c r="C117" s="257"/>
      <c r="D117" s="257"/>
      <c r="E117" s="257"/>
      <c r="F117" s="257"/>
      <c r="G117" s="257"/>
      <c r="H117" s="258"/>
      <c r="I117" s="258"/>
      <c r="J117" s="258"/>
      <c r="K117" s="258"/>
      <c r="L117" s="180"/>
      <c r="M117" s="180"/>
      <c r="N117" s="79"/>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row>
    <row r="118" spans="2:122" s="182" customFormat="1" ht="96.75" customHeight="1">
      <c r="B118" s="107">
        <v>1</v>
      </c>
      <c r="C118" s="150" t="s">
        <v>202</v>
      </c>
      <c r="D118" s="254" t="s">
        <v>305</v>
      </c>
      <c r="E118" s="108" t="s">
        <v>113</v>
      </c>
      <c r="F118" s="109" t="s">
        <v>64</v>
      </c>
      <c r="G118" s="111">
        <f>SUM(G119:G134)</f>
        <v>7549850</v>
      </c>
      <c r="H118" s="110"/>
      <c r="I118" s="111"/>
      <c r="J118" s="111">
        <f>SUM(J119:J134)</f>
        <v>3128200</v>
      </c>
      <c r="K118" s="111">
        <f aca="true" t="shared" si="9" ref="K118:K137">G118-J118</f>
        <v>4421650</v>
      </c>
      <c r="L118" s="111">
        <f>SUM(L119:L136)</f>
        <v>982863</v>
      </c>
      <c r="M118" s="155">
        <f t="shared" si="5"/>
        <v>2145337</v>
      </c>
      <c r="N118" s="112" t="s">
        <v>210</v>
      </c>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3"/>
      <c r="DF118" s="183"/>
      <c r="DG118" s="183"/>
      <c r="DH118" s="183"/>
      <c r="DI118" s="183"/>
      <c r="DJ118" s="183"/>
      <c r="DK118" s="183"/>
      <c r="DL118" s="183"/>
      <c r="DM118" s="183"/>
      <c r="DN118" s="183"/>
      <c r="DO118" s="183"/>
      <c r="DP118" s="183"/>
      <c r="DQ118" s="183"/>
      <c r="DR118" s="183"/>
    </row>
    <row r="119" spans="2:122" s="75" customFormat="1" ht="163.5" customHeight="1">
      <c r="B119" s="222" t="s">
        <v>131</v>
      </c>
      <c r="C119" s="76" t="s">
        <v>203</v>
      </c>
      <c r="D119" s="253"/>
      <c r="E119" s="113" t="s">
        <v>80</v>
      </c>
      <c r="F119" s="76" t="s">
        <v>64</v>
      </c>
      <c r="G119" s="88">
        <v>350000</v>
      </c>
      <c r="H119" s="114"/>
      <c r="I119" s="88"/>
      <c r="J119" s="88">
        <v>230000</v>
      </c>
      <c r="K119" s="88">
        <f t="shared" si="9"/>
        <v>120000</v>
      </c>
      <c r="L119" s="88">
        <v>73774</v>
      </c>
      <c r="M119" s="128">
        <f t="shared" si="5"/>
        <v>156226</v>
      </c>
      <c r="N119" s="223" t="s">
        <v>257</v>
      </c>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row>
    <row r="120" spans="2:122" s="75" customFormat="1" ht="168" customHeight="1">
      <c r="B120" s="222" t="s">
        <v>132</v>
      </c>
      <c r="C120" s="224" t="s">
        <v>309</v>
      </c>
      <c r="D120" s="253"/>
      <c r="E120" s="113" t="s">
        <v>80</v>
      </c>
      <c r="F120" s="76" t="s">
        <v>64</v>
      </c>
      <c r="G120" s="88">
        <v>450000</v>
      </c>
      <c r="H120" s="114"/>
      <c r="I120" s="88"/>
      <c r="J120" s="88">
        <v>200000</v>
      </c>
      <c r="K120" s="88">
        <f t="shared" si="9"/>
        <v>250000</v>
      </c>
      <c r="L120" s="88">
        <v>106000</v>
      </c>
      <c r="M120" s="128">
        <f t="shared" si="5"/>
        <v>94000</v>
      </c>
      <c r="N120" s="223" t="s">
        <v>258</v>
      </c>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row>
    <row r="121" spans="2:122" s="75" customFormat="1" ht="182.25" customHeight="1">
      <c r="B121" s="222" t="s">
        <v>133</v>
      </c>
      <c r="C121" s="76" t="s">
        <v>117</v>
      </c>
      <c r="D121" s="253"/>
      <c r="E121" s="113" t="s">
        <v>77</v>
      </c>
      <c r="F121" s="76" t="s">
        <v>64</v>
      </c>
      <c r="G121" s="88">
        <v>100000</v>
      </c>
      <c r="H121" s="114"/>
      <c r="I121" s="88"/>
      <c r="J121" s="88">
        <v>99200</v>
      </c>
      <c r="K121" s="88">
        <f t="shared" si="9"/>
        <v>800</v>
      </c>
      <c r="L121" s="88">
        <v>36136</v>
      </c>
      <c r="M121" s="128">
        <f t="shared" si="5"/>
        <v>63064</v>
      </c>
      <c r="N121" s="223" t="s">
        <v>370</v>
      </c>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row>
    <row r="122" spans="2:122" s="75" customFormat="1" ht="102.75" customHeight="1">
      <c r="B122" s="222" t="s">
        <v>134</v>
      </c>
      <c r="C122" s="249" t="s">
        <v>121</v>
      </c>
      <c r="D122" s="253"/>
      <c r="E122" s="113" t="s">
        <v>74</v>
      </c>
      <c r="F122" s="76" t="s">
        <v>64</v>
      </c>
      <c r="G122" s="88">
        <v>20000</v>
      </c>
      <c r="H122" s="114"/>
      <c r="I122" s="88"/>
      <c r="J122" s="88">
        <v>12000</v>
      </c>
      <c r="K122" s="88">
        <f t="shared" si="9"/>
        <v>8000</v>
      </c>
      <c r="L122" s="88"/>
      <c r="M122" s="128">
        <f t="shared" si="5"/>
        <v>12000</v>
      </c>
      <c r="N122" s="165"/>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row>
    <row r="123" spans="2:122" s="75" customFormat="1" ht="154.5" customHeight="1">
      <c r="B123" s="222" t="s">
        <v>135</v>
      </c>
      <c r="C123" s="249" t="s">
        <v>204</v>
      </c>
      <c r="D123" s="253"/>
      <c r="E123" s="113" t="s">
        <v>76</v>
      </c>
      <c r="F123" s="76" t="s">
        <v>64</v>
      </c>
      <c r="G123" s="88">
        <v>50000</v>
      </c>
      <c r="H123" s="114"/>
      <c r="I123" s="88"/>
      <c r="J123" s="88">
        <v>14000</v>
      </c>
      <c r="K123" s="88">
        <f t="shared" si="9"/>
        <v>36000</v>
      </c>
      <c r="L123" s="88">
        <v>2206</v>
      </c>
      <c r="M123" s="128">
        <f t="shared" si="5"/>
        <v>11794</v>
      </c>
      <c r="N123" s="250" t="s">
        <v>342</v>
      </c>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BY123" s="251"/>
      <c r="BZ123" s="251"/>
      <c r="CA123" s="251"/>
      <c r="CB123" s="251"/>
      <c r="CC123" s="251"/>
      <c r="CD123" s="251"/>
      <c r="CE123" s="251"/>
      <c r="CF123" s="251"/>
      <c r="CG123" s="251"/>
      <c r="CH123" s="251"/>
      <c r="CI123" s="251"/>
      <c r="CJ123" s="251"/>
      <c r="CK123" s="251"/>
      <c r="CL123" s="251"/>
      <c r="CM123" s="251"/>
      <c r="CN123" s="251"/>
      <c r="CO123" s="251"/>
      <c r="CP123" s="251"/>
      <c r="CQ123" s="251"/>
      <c r="CR123" s="251"/>
      <c r="CS123" s="251"/>
      <c r="CT123" s="251"/>
      <c r="CU123" s="251"/>
      <c r="CV123" s="251"/>
      <c r="CW123" s="251"/>
      <c r="CX123" s="251"/>
      <c r="CY123" s="251"/>
      <c r="CZ123" s="251"/>
      <c r="DA123" s="251"/>
      <c r="DB123" s="251"/>
      <c r="DC123" s="251"/>
      <c r="DD123" s="251"/>
      <c r="DE123" s="251"/>
      <c r="DF123" s="251"/>
      <c r="DG123" s="251"/>
      <c r="DH123" s="251"/>
      <c r="DI123" s="251"/>
      <c r="DJ123" s="251"/>
      <c r="DK123" s="251"/>
      <c r="DL123" s="251"/>
      <c r="DM123" s="251"/>
      <c r="DN123" s="251"/>
      <c r="DO123" s="251"/>
      <c r="DP123" s="251"/>
      <c r="DQ123" s="251"/>
      <c r="DR123" s="251"/>
    </row>
    <row r="124" spans="1:122" s="199" customFormat="1" ht="119.25" customHeight="1">
      <c r="A124" s="198"/>
      <c r="B124" s="222" t="s">
        <v>136</v>
      </c>
      <c r="C124" s="76" t="s">
        <v>205</v>
      </c>
      <c r="D124" s="253"/>
      <c r="E124" s="113" t="s">
        <v>75</v>
      </c>
      <c r="F124" s="76" t="s">
        <v>64</v>
      </c>
      <c r="G124" s="88">
        <v>150000</v>
      </c>
      <c r="H124" s="114"/>
      <c r="I124" s="88"/>
      <c r="J124" s="88">
        <v>140000</v>
      </c>
      <c r="K124" s="88">
        <f t="shared" si="9"/>
        <v>10000</v>
      </c>
      <c r="L124" s="88">
        <v>23858</v>
      </c>
      <c r="M124" s="128">
        <f t="shared" si="5"/>
        <v>116142</v>
      </c>
      <c r="N124" s="223" t="s">
        <v>269</v>
      </c>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row>
    <row r="125" spans="2:122" s="75" customFormat="1" ht="198" customHeight="1">
      <c r="B125" s="222" t="s">
        <v>137</v>
      </c>
      <c r="C125" s="76" t="s">
        <v>115</v>
      </c>
      <c r="D125" s="253"/>
      <c r="E125" s="113" t="s">
        <v>79</v>
      </c>
      <c r="F125" s="76" t="s">
        <v>64</v>
      </c>
      <c r="G125" s="88">
        <v>1560000</v>
      </c>
      <c r="H125" s="114"/>
      <c r="I125" s="88"/>
      <c r="J125" s="88">
        <v>900000</v>
      </c>
      <c r="K125" s="88">
        <f t="shared" si="9"/>
        <v>660000</v>
      </c>
      <c r="L125" s="88">
        <v>260307</v>
      </c>
      <c r="M125" s="128">
        <f t="shared" si="5"/>
        <v>639693</v>
      </c>
      <c r="N125" s="225" t="s">
        <v>259</v>
      </c>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row>
    <row r="126" spans="1:122" s="75" customFormat="1" ht="171" customHeight="1">
      <c r="A126" s="75" t="s">
        <v>97</v>
      </c>
      <c r="B126" s="222" t="s">
        <v>138</v>
      </c>
      <c r="C126" s="76" t="s">
        <v>250</v>
      </c>
      <c r="D126" s="253"/>
      <c r="E126" s="113" t="s">
        <v>80</v>
      </c>
      <c r="F126" s="76" t="s">
        <v>64</v>
      </c>
      <c r="G126" s="88">
        <v>350000</v>
      </c>
      <c r="H126" s="114"/>
      <c r="I126" s="88"/>
      <c r="J126" s="88">
        <v>250000</v>
      </c>
      <c r="K126" s="88">
        <f t="shared" si="9"/>
        <v>100000</v>
      </c>
      <c r="L126" s="88">
        <v>10000</v>
      </c>
      <c r="M126" s="128">
        <f t="shared" si="5"/>
        <v>240000</v>
      </c>
      <c r="N126" s="223" t="s">
        <v>371</v>
      </c>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row>
    <row r="127" spans="2:122" s="75" customFormat="1" ht="115.5" customHeight="1">
      <c r="B127" s="222" t="s">
        <v>139</v>
      </c>
      <c r="C127" s="76" t="s">
        <v>119</v>
      </c>
      <c r="D127" s="253"/>
      <c r="E127" s="113" t="s">
        <v>80</v>
      </c>
      <c r="F127" s="76" t="s">
        <v>64</v>
      </c>
      <c r="G127" s="88">
        <v>38500</v>
      </c>
      <c r="H127" s="114"/>
      <c r="I127" s="88"/>
      <c r="J127" s="88">
        <v>38000</v>
      </c>
      <c r="K127" s="88">
        <f t="shared" si="9"/>
        <v>500</v>
      </c>
      <c r="L127" s="88">
        <v>11000</v>
      </c>
      <c r="M127" s="128">
        <f t="shared" si="5"/>
        <v>27000</v>
      </c>
      <c r="N127" s="223" t="s">
        <v>270</v>
      </c>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226"/>
      <c r="DM127" s="226"/>
      <c r="DN127" s="226"/>
      <c r="DO127" s="226"/>
      <c r="DP127" s="226"/>
      <c r="DQ127" s="226"/>
      <c r="DR127" s="226"/>
    </row>
    <row r="128" spans="2:122" s="75" customFormat="1" ht="174.75" customHeight="1">
      <c r="B128" s="222" t="s">
        <v>140</v>
      </c>
      <c r="C128" s="76" t="s">
        <v>146</v>
      </c>
      <c r="D128" s="253"/>
      <c r="E128" s="113" t="s">
        <v>80</v>
      </c>
      <c r="F128" s="76" t="s">
        <v>64</v>
      </c>
      <c r="G128" s="88">
        <v>800000</v>
      </c>
      <c r="H128" s="114"/>
      <c r="I128" s="88"/>
      <c r="J128" s="88">
        <v>150000</v>
      </c>
      <c r="K128" s="88">
        <f t="shared" si="9"/>
        <v>650000</v>
      </c>
      <c r="L128" s="88">
        <v>1850</v>
      </c>
      <c r="M128" s="128">
        <f t="shared" si="5"/>
        <v>148150</v>
      </c>
      <c r="N128" s="204" t="s">
        <v>348</v>
      </c>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row>
    <row r="129" spans="2:122" s="75" customFormat="1" ht="130.5" customHeight="1">
      <c r="B129" s="222" t="s">
        <v>141</v>
      </c>
      <c r="C129" s="227" t="s">
        <v>116</v>
      </c>
      <c r="D129" s="253"/>
      <c r="E129" s="113" t="s">
        <v>80</v>
      </c>
      <c r="F129" s="76" t="s">
        <v>64</v>
      </c>
      <c r="G129" s="88">
        <v>193450</v>
      </c>
      <c r="H129" s="114"/>
      <c r="I129" s="88"/>
      <c r="J129" s="88"/>
      <c r="K129" s="88">
        <f t="shared" si="9"/>
        <v>193450</v>
      </c>
      <c r="L129" s="88"/>
      <c r="M129" s="128">
        <f t="shared" si="5"/>
        <v>0</v>
      </c>
      <c r="N129" s="171"/>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c r="BY129" s="226"/>
      <c r="BZ129" s="226"/>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226"/>
      <c r="DQ129" s="226"/>
      <c r="DR129" s="226"/>
    </row>
    <row r="130" spans="2:122" s="75" customFormat="1" ht="94.5" customHeight="1">
      <c r="B130" s="222" t="s">
        <v>142</v>
      </c>
      <c r="C130" s="227" t="s">
        <v>120</v>
      </c>
      <c r="D130" s="253"/>
      <c r="E130" s="113" t="s">
        <v>78</v>
      </c>
      <c r="F130" s="76" t="s">
        <v>64</v>
      </c>
      <c r="G130" s="88">
        <v>7900</v>
      </c>
      <c r="H130" s="114"/>
      <c r="I130" s="88"/>
      <c r="J130" s="88">
        <v>3000</v>
      </c>
      <c r="K130" s="88">
        <f t="shared" si="9"/>
        <v>4900</v>
      </c>
      <c r="L130" s="88"/>
      <c r="M130" s="128">
        <f t="shared" si="5"/>
        <v>3000</v>
      </c>
      <c r="N130" s="171"/>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226"/>
      <c r="DQ130" s="226"/>
      <c r="DR130" s="226"/>
    </row>
    <row r="131" spans="2:122" s="75" customFormat="1" ht="110.25" customHeight="1">
      <c r="B131" s="222" t="s">
        <v>143</v>
      </c>
      <c r="C131" s="228" t="s">
        <v>118</v>
      </c>
      <c r="D131" s="253"/>
      <c r="E131" s="113" t="s">
        <v>80</v>
      </c>
      <c r="F131" s="76" t="s">
        <v>64</v>
      </c>
      <c r="G131" s="88">
        <v>60000</v>
      </c>
      <c r="H131" s="114"/>
      <c r="I131" s="88"/>
      <c r="J131" s="88">
        <v>32000</v>
      </c>
      <c r="K131" s="88">
        <f t="shared" si="9"/>
        <v>28000</v>
      </c>
      <c r="L131" s="88"/>
      <c r="M131" s="128">
        <f t="shared" si="5"/>
        <v>32000</v>
      </c>
      <c r="N131" s="165"/>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row>
    <row r="132" spans="2:122" s="75" customFormat="1" ht="153.75" customHeight="1">
      <c r="B132" s="222" t="s">
        <v>239</v>
      </c>
      <c r="C132" s="228" t="s">
        <v>240</v>
      </c>
      <c r="D132" s="253"/>
      <c r="E132" s="113" t="s">
        <v>238</v>
      </c>
      <c r="F132" s="76" t="s">
        <v>64</v>
      </c>
      <c r="G132" s="88">
        <v>150000</v>
      </c>
      <c r="H132" s="114"/>
      <c r="I132" s="88"/>
      <c r="J132" s="88">
        <v>50000</v>
      </c>
      <c r="K132" s="88">
        <f t="shared" si="9"/>
        <v>100000</v>
      </c>
      <c r="L132" s="88">
        <v>47732</v>
      </c>
      <c r="M132" s="128">
        <f t="shared" si="5"/>
        <v>2268</v>
      </c>
      <c r="N132" s="204" t="s">
        <v>343</v>
      </c>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row>
    <row r="133" spans="2:122" s="75" customFormat="1" ht="97.5" customHeight="1">
      <c r="B133" s="222" t="s">
        <v>241</v>
      </c>
      <c r="C133" s="228" t="s">
        <v>329</v>
      </c>
      <c r="D133" s="253"/>
      <c r="E133" s="113" t="s">
        <v>260</v>
      </c>
      <c r="F133" s="76" t="s">
        <v>64</v>
      </c>
      <c r="G133" s="88">
        <v>3150000</v>
      </c>
      <c r="H133" s="114"/>
      <c r="I133" s="88"/>
      <c r="J133" s="128">
        <v>1000000</v>
      </c>
      <c r="K133" s="88">
        <f t="shared" si="9"/>
        <v>2150000</v>
      </c>
      <c r="L133" s="88">
        <v>410000</v>
      </c>
      <c r="M133" s="128">
        <f t="shared" si="5"/>
        <v>590000</v>
      </c>
      <c r="N133" s="165"/>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row>
    <row r="134" spans="1:122" s="230" customFormat="1" ht="96.75" customHeight="1">
      <c r="A134" s="57"/>
      <c r="B134" s="222" t="s">
        <v>336</v>
      </c>
      <c r="C134" s="224" t="s">
        <v>251</v>
      </c>
      <c r="D134" s="253"/>
      <c r="E134" s="125" t="s">
        <v>73</v>
      </c>
      <c r="F134" s="193" t="s">
        <v>64</v>
      </c>
      <c r="G134" s="128">
        <v>120000</v>
      </c>
      <c r="H134" s="127"/>
      <c r="I134" s="128"/>
      <c r="J134" s="128">
        <v>10000</v>
      </c>
      <c r="K134" s="128">
        <f t="shared" si="9"/>
        <v>110000</v>
      </c>
      <c r="L134" s="128"/>
      <c r="M134" s="128">
        <f t="shared" si="5"/>
        <v>10000</v>
      </c>
      <c r="N134" s="96"/>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row>
    <row r="135" spans="1:122" s="230" customFormat="1" ht="76.5" customHeight="1">
      <c r="A135" s="57"/>
      <c r="B135" s="268">
        <v>3</v>
      </c>
      <c r="C135" s="273" t="s">
        <v>231</v>
      </c>
      <c r="D135" s="268" t="s">
        <v>319</v>
      </c>
      <c r="E135" s="274"/>
      <c r="F135" s="193" t="s">
        <v>64</v>
      </c>
      <c r="G135" s="128">
        <v>4904</v>
      </c>
      <c r="H135" s="127"/>
      <c r="I135" s="128"/>
      <c r="J135" s="128"/>
      <c r="K135" s="128">
        <f t="shared" si="9"/>
        <v>4904</v>
      </c>
      <c r="L135" s="128"/>
      <c r="M135" s="128">
        <f t="shared" si="5"/>
        <v>0</v>
      </c>
      <c r="N135" s="96"/>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29"/>
      <c r="DR135" s="229"/>
    </row>
    <row r="136" spans="1:122" s="61" customFormat="1" ht="54" customHeight="1">
      <c r="A136" s="71"/>
      <c r="B136" s="270"/>
      <c r="C136" s="270"/>
      <c r="D136" s="270"/>
      <c r="E136" s="270"/>
      <c r="F136" s="215" t="s">
        <v>277</v>
      </c>
      <c r="G136" s="128">
        <v>3270</v>
      </c>
      <c r="H136" s="127"/>
      <c r="I136" s="128"/>
      <c r="J136" s="128"/>
      <c r="K136" s="128">
        <f t="shared" si="9"/>
        <v>3270</v>
      </c>
      <c r="L136" s="128"/>
      <c r="M136" s="128">
        <f t="shared" si="5"/>
        <v>0</v>
      </c>
      <c r="N136" s="96"/>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row>
    <row r="137" spans="2:122" ht="43.5" customHeight="1">
      <c r="B137" s="195"/>
      <c r="C137" s="116" t="s">
        <v>86</v>
      </c>
      <c r="D137" s="116"/>
      <c r="E137" s="117" t="s">
        <v>210</v>
      </c>
      <c r="F137" s="117" t="s">
        <v>210</v>
      </c>
      <c r="G137" s="118">
        <f>G136+G118</f>
        <v>7553120</v>
      </c>
      <c r="H137" s="119"/>
      <c r="I137" s="118">
        <f>SUM(I118:I134)</f>
        <v>0</v>
      </c>
      <c r="J137" s="118">
        <f>J136+J118</f>
        <v>3128200</v>
      </c>
      <c r="K137" s="118">
        <f t="shared" si="9"/>
        <v>4424920</v>
      </c>
      <c r="L137" s="118">
        <f>L136+L118</f>
        <v>982863</v>
      </c>
      <c r="M137" s="118">
        <f t="shared" si="5"/>
        <v>2145337</v>
      </c>
      <c r="N137" s="130" t="s">
        <v>210</v>
      </c>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row>
    <row r="138" spans="2:122" ht="49.5" customHeight="1">
      <c r="B138" s="257" t="s">
        <v>206</v>
      </c>
      <c r="C138" s="257"/>
      <c r="D138" s="257"/>
      <c r="E138" s="257"/>
      <c r="F138" s="257"/>
      <c r="G138" s="257"/>
      <c r="H138" s="258"/>
      <c r="I138" s="258"/>
      <c r="J138" s="258"/>
      <c r="K138" s="258"/>
      <c r="L138" s="258"/>
      <c r="M138" s="258"/>
      <c r="N138" s="258"/>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row>
    <row r="139" spans="2:122" ht="168.75" customHeight="1">
      <c r="B139" s="194">
        <v>1</v>
      </c>
      <c r="C139" s="193" t="s">
        <v>271</v>
      </c>
      <c r="D139" s="193" t="s">
        <v>296</v>
      </c>
      <c r="E139" s="125" t="s">
        <v>81</v>
      </c>
      <c r="F139" s="126" t="s">
        <v>206</v>
      </c>
      <c r="G139" s="128">
        <v>384280</v>
      </c>
      <c r="H139" s="127"/>
      <c r="I139" s="128"/>
      <c r="J139" s="128">
        <v>250000</v>
      </c>
      <c r="K139" s="128">
        <f aca="true" t="shared" si="10" ref="K139:K163">G139-J139</f>
        <v>134280</v>
      </c>
      <c r="L139" s="128">
        <v>47496</v>
      </c>
      <c r="M139" s="128">
        <f t="shared" si="5"/>
        <v>202504</v>
      </c>
      <c r="N139" s="193" t="s">
        <v>272</v>
      </c>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row>
    <row r="140" spans="2:122" s="90" customFormat="1" ht="100.5" customHeight="1">
      <c r="B140" s="232">
        <v>2</v>
      </c>
      <c r="C140" s="233" t="s">
        <v>252</v>
      </c>
      <c r="D140" s="204" t="s">
        <v>338</v>
      </c>
      <c r="E140" s="205" t="s">
        <v>84</v>
      </c>
      <c r="F140" s="234" t="s">
        <v>206</v>
      </c>
      <c r="G140" s="160">
        <v>250000</v>
      </c>
      <c r="H140" s="161"/>
      <c r="I140" s="160"/>
      <c r="J140" s="160">
        <v>10000</v>
      </c>
      <c r="K140" s="160">
        <f t="shared" si="10"/>
        <v>240000</v>
      </c>
      <c r="L140" s="160">
        <v>1500</v>
      </c>
      <c r="M140" s="128">
        <f aca="true" t="shared" si="11" ref="M140:M163">J140-L140</f>
        <v>8500</v>
      </c>
      <c r="N140" s="204" t="s">
        <v>341</v>
      </c>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3"/>
      <c r="DJ140" s="173"/>
      <c r="DK140" s="173"/>
      <c r="DL140" s="173"/>
      <c r="DM140" s="173"/>
      <c r="DN140" s="173"/>
      <c r="DO140" s="173"/>
      <c r="DP140" s="173"/>
      <c r="DQ140" s="173"/>
      <c r="DR140" s="173"/>
    </row>
    <row r="141" spans="2:122" ht="96.75" customHeight="1">
      <c r="B141" s="194">
        <v>3</v>
      </c>
      <c r="C141" s="235" t="s">
        <v>129</v>
      </c>
      <c r="D141" s="193" t="s">
        <v>306</v>
      </c>
      <c r="E141" s="125" t="s">
        <v>81</v>
      </c>
      <c r="F141" s="126" t="s">
        <v>206</v>
      </c>
      <c r="G141" s="128">
        <v>60000</v>
      </c>
      <c r="H141" s="127"/>
      <c r="I141" s="128"/>
      <c r="J141" s="128">
        <v>55000</v>
      </c>
      <c r="K141" s="128">
        <f t="shared" si="10"/>
        <v>5000</v>
      </c>
      <c r="L141" s="128"/>
      <c r="M141" s="128">
        <f t="shared" si="11"/>
        <v>55000</v>
      </c>
      <c r="N141" s="193"/>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row>
    <row r="142" spans="2:122" s="70" customFormat="1" ht="103.5" customHeight="1">
      <c r="B142" s="107">
        <v>4</v>
      </c>
      <c r="C142" s="151" t="s">
        <v>207</v>
      </c>
      <c r="D142" s="254" t="s">
        <v>307</v>
      </c>
      <c r="E142" s="108" t="s">
        <v>212</v>
      </c>
      <c r="F142" s="122" t="s">
        <v>206</v>
      </c>
      <c r="G142" s="111">
        <f>G143+G144+G145+G146</f>
        <v>20204100</v>
      </c>
      <c r="H142" s="110"/>
      <c r="I142" s="111"/>
      <c r="J142" s="111">
        <f>J143+J144+J145+J146</f>
        <v>663000</v>
      </c>
      <c r="K142" s="111">
        <f t="shared" si="10"/>
        <v>19541100</v>
      </c>
      <c r="L142" s="111"/>
      <c r="M142" s="155">
        <f t="shared" si="11"/>
        <v>663000</v>
      </c>
      <c r="N142" s="138" t="s">
        <v>210</v>
      </c>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row>
    <row r="143" spans="2:122" s="75" customFormat="1" ht="79.5" customHeight="1">
      <c r="B143" s="222" t="s">
        <v>131</v>
      </c>
      <c r="C143" s="236" t="s">
        <v>154</v>
      </c>
      <c r="D143" s="253"/>
      <c r="E143" s="113" t="s">
        <v>208</v>
      </c>
      <c r="F143" s="200" t="s">
        <v>206</v>
      </c>
      <c r="G143" s="88">
        <v>5112300</v>
      </c>
      <c r="H143" s="114"/>
      <c r="I143" s="88"/>
      <c r="J143" s="88">
        <v>262400</v>
      </c>
      <c r="K143" s="88">
        <f t="shared" si="10"/>
        <v>4849900</v>
      </c>
      <c r="L143" s="88"/>
      <c r="M143" s="128">
        <f t="shared" si="11"/>
        <v>262400</v>
      </c>
      <c r="N143" s="76"/>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row>
    <row r="144" spans="2:122" s="75" customFormat="1" ht="89.25" customHeight="1">
      <c r="B144" s="222" t="s">
        <v>132</v>
      </c>
      <c r="C144" s="237" t="s">
        <v>155</v>
      </c>
      <c r="D144" s="253"/>
      <c r="E144" s="113" t="s">
        <v>209</v>
      </c>
      <c r="F144" s="200" t="s">
        <v>206</v>
      </c>
      <c r="G144" s="88">
        <v>10110200</v>
      </c>
      <c r="H144" s="114"/>
      <c r="I144" s="88"/>
      <c r="J144" s="88">
        <v>321900</v>
      </c>
      <c r="K144" s="88">
        <f t="shared" si="10"/>
        <v>9788300</v>
      </c>
      <c r="L144" s="88"/>
      <c r="M144" s="128">
        <f t="shared" si="11"/>
        <v>321900</v>
      </c>
      <c r="N144" s="76"/>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row>
    <row r="145" spans="2:122" s="75" customFormat="1" ht="82.5" customHeight="1">
      <c r="B145" s="222" t="s">
        <v>133</v>
      </c>
      <c r="C145" s="236" t="s">
        <v>156</v>
      </c>
      <c r="D145" s="253"/>
      <c r="E145" s="113" t="s">
        <v>211</v>
      </c>
      <c r="F145" s="200" t="s">
        <v>206</v>
      </c>
      <c r="G145" s="88">
        <v>3249300</v>
      </c>
      <c r="H145" s="114"/>
      <c r="I145" s="88"/>
      <c r="J145" s="88">
        <v>43000</v>
      </c>
      <c r="K145" s="88">
        <f t="shared" si="10"/>
        <v>3206300</v>
      </c>
      <c r="L145" s="88"/>
      <c r="M145" s="128">
        <f t="shared" si="11"/>
        <v>43000</v>
      </c>
      <c r="N145" s="76"/>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row>
    <row r="146" spans="1:122" s="75" customFormat="1" ht="78.75" customHeight="1">
      <c r="A146" s="75" t="s">
        <v>157</v>
      </c>
      <c r="B146" s="222" t="s">
        <v>134</v>
      </c>
      <c r="C146" s="236" t="s">
        <v>157</v>
      </c>
      <c r="D146" s="253"/>
      <c r="E146" s="113" t="s">
        <v>84</v>
      </c>
      <c r="F146" s="200" t="s">
        <v>206</v>
      </c>
      <c r="G146" s="88">
        <v>1732300</v>
      </c>
      <c r="H146" s="114"/>
      <c r="I146" s="88"/>
      <c r="J146" s="88">
        <v>35700</v>
      </c>
      <c r="K146" s="88">
        <f t="shared" si="10"/>
        <v>1696600</v>
      </c>
      <c r="L146" s="88"/>
      <c r="M146" s="128">
        <f t="shared" si="11"/>
        <v>35700</v>
      </c>
      <c r="N146" s="76"/>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row>
    <row r="147" spans="1:122" s="61" customFormat="1" ht="96.75" customHeight="1" hidden="1" thickBot="1">
      <c r="A147" s="71"/>
      <c r="B147" s="85">
        <v>5</v>
      </c>
      <c r="C147" s="131" t="s">
        <v>130</v>
      </c>
      <c r="D147" s="132" t="s">
        <v>96</v>
      </c>
      <c r="E147" s="133" t="s">
        <v>110</v>
      </c>
      <c r="F147" s="134" t="s">
        <v>65</v>
      </c>
      <c r="G147" s="179"/>
      <c r="H147" s="86"/>
      <c r="I147" s="87"/>
      <c r="J147" s="135"/>
      <c r="K147" s="136">
        <f t="shared" si="10"/>
        <v>0</v>
      </c>
      <c r="L147" s="87"/>
      <c r="M147" s="128">
        <f t="shared" si="11"/>
        <v>0</v>
      </c>
      <c r="N147" s="137"/>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193"/>
      <c r="CK147" s="193"/>
      <c r="CL147" s="193"/>
      <c r="CM147" s="193"/>
      <c r="CN147" s="193"/>
      <c r="CO147" s="193"/>
      <c r="CP147" s="193"/>
      <c r="CQ147" s="193"/>
      <c r="CR147" s="193"/>
      <c r="CS147" s="193"/>
      <c r="CT147" s="193"/>
      <c r="CU147" s="193"/>
      <c r="CV147" s="193"/>
      <c r="CW147" s="193"/>
      <c r="CX147" s="193"/>
      <c r="CY147" s="193"/>
      <c r="CZ147" s="193"/>
      <c r="DA147" s="193"/>
      <c r="DB147" s="193"/>
      <c r="DC147" s="193"/>
      <c r="DD147" s="193"/>
      <c r="DE147" s="193"/>
      <c r="DF147" s="193"/>
      <c r="DG147" s="193"/>
      <c r="DH147" s="193"/>
      <c r="DI147" s="193"/>
      <c r="DJ147" s="193"/>
      <c r="DK147" s="193"/>
      <c r="DL147" s="193"/>
      <c r="DM147" s="193"/>
      <c r="DN147" s="193"/>
      <c r="DO147" s="193"/>
      <c r="DP147" s="193"/>
      <c r="DQ147" s="193"/>
      <c r="DR147" s="193"/>
    </row>
    <row r="148" spans="2:122" s="72" customFormat="1" ht="41.25" customHeight="1">
      <c r="B148" s="263" t="s">
        <v>86</v>
      </c>
      <c r="C148" s="264"/>
      <c r="D148" s="264"/>
      <c r="E148" s="139" t="s">
        <v>210</v>
      </c>
      <c r="F148" s="139" t="s">
        <v>210</v>
      </c>
      <c r="G148" s="140">
        <f>G139+G140+G141+G142</f>
        <v>20898380</v>
      </c>
      <c r="H148" s="141"/>
      <c r="I148" s="140">
        <f>SUM(I139:I141)</f>
        <v>0</v>
      </c>
      <c r="J148" s="140">
        <f>J139+J140+J141+J142</f>
        <v>978000</v>
      </c>
      <c r="K148" s="140">
        <f t="shared" si="10"/>
        <v>19920380</v>
      </c>
      <c r="L148" s="140">
        <f>L139+L140+L141+L142</f>
        <v>48996</v>
      </c>
      <c r="M148" s="118">
        <f t="shared" si="11"/>
        <v>929004</v>
      </c>
      <c r="N148" s="139" t="s">
        <v>210</v>
      </c>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row>
    <row r="149" spans="2:122" ht="44.25" customHeight="1">
      <c r="B149" s="257" t="s">
        <v>213</v>
      </c>
      <c r="C149" s="259"/>
      <c r="D149" s="259"/>
      <c r="E149" s="259"/>
      <c r="F149" s="259"/>
      <c r="G149" s="259"/>
      <c r="H149" s="260"/>
      <c r="I149" s="260"/>
      <c r="J149" s="260"/>
      <c r="K149" s="260"/>
      <c r="L149" s="175"/>
      <c r="M149" s="175"/>
      <c r="N149" s="61"/>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row>
    <row r="150" spans="2:122" s="90" customFormat="1" ht="169.5" customHeight="1">
      <c r="B150" s="232">
        <v>1</v>
      </c>
      <c r="C150" s="233" t="s">
        <v>237</v>
      </c>
      <c r="D150" s="204" t="s">
        <v>340</v>
      </c>
      <c r="E150" s="205" t="s">
        <v>82</v>
      </c>
      <c r="F150" s="232" t="s">
        <v>66</v>
      </c>
      <c r="G150" s="160">
        <v>147500</v>
      </c>
      <c r="H150" s="161"/>
      <c r="I150" s="160"/>
      <c r="J150" s="160">
        <v>102000</v>
      </c>
      <c r="K150" s="160">
        <f t="shared" si="10"/>
        <v>45500</v>
      </c>
      <c r="L150" s="160">
        <v>86894</v>
      </c>
      <c r="M150" s="128">
        <f t="shared" si="11"/>
        <v>15106</v>
      </c>
      <c r="N150" s="204" t="s">
        <v>372</v>
      </c>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CM150" s="173"/>
      <c r="CN150" s="173"/>
      <c r="CO150" s="173"/>
      <c r="CP150" s="173"/>
      <c r="CQ150" s="173"/>
      <c r="CR150" s="173"/>
      <c r="CS150" s="173"/>
      <c r="CT150" s="173"/>
      <c r="CU150" s="173"/>
      <c r="CV150" s="173"/>
      <c r="CW150" s="173"/>
      <c r="CX150" s="173"/>
      <c r="CY150" s="173"/>
      <c r="CZ150" s="173"/>
      <c r="DA150" s="173"/>
      <c r="DB150" s="173"/>
      <c r="DC150" s="173"/>
      <c r="DD150" s="173"/>
      <c r="DE150" s="173"/>
      <c r="DF150" s="173"/>
      <c r="DG150" s="173"/>
      <c r="DH150" s="173"/>
      <c r="DI150" s="173"/>
      <c r="DJ150" s="173"/>
      <c r="DK150" s="173"/>
      <c r="DL150" s="173"/>
      <c r="DM150" s="173"/>
      <c r="DN150" s="173"/>
      <c r="DO150" s="173"/>
      <c r="DP150" s="173"/>
      <c r="DQ150" s="173"/>
      <c r="DR150" s="173"/>
    </row>
    <row r="151" spans="2:122" s="90" customFormat="1" ht="124.5" customHeight="1">
      <c r="B151" s="232">
        <v>2</v>
      </c>
      <c r="C151" s="204" t="s">
        <v>124</v>
      </c>
      <c r="D151" s="204" t="s">
        <v>320</v>
      </c>
      <c r="E151" s="205" t="s">
        <v>214</v>
      </c>
      <c r="F151" s="232" t="s">
        <v>66</v>
      </c>
      <c r="G151" s="160">
        <v>475000</v>
      </c>
      <c r="H151" s="161"/>
      <c r="I151" s="160"/>
      <c r="J151" s="160">
        <v>475000</v>
      </c>
      <c r="K151" s="160">
        <f t="shared" si="10"/>
        <v>0</v>
      </c>
      <c r="L151" s="160">
        <v>100000</v>
      </c>
      <c r="M151" s="128">
        <f t="shared" si="11"/>
        <v>375000</v>
      </c>
      <c r="N151" s="238" t="s">
        <v>373</v>
      </c>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CM151" s="173"/>
      <c r="CN151" s="173"/>
      <c r="CO151" s="173"/>
      <c r="CP151" s="173"/>
      <c r="CQ151" s="173"/>
      <c r="CR151" s="173"/>
      <c r="CS151" s="173"/>
      <c r="CT151" s="173"/>
      <c r="CU151" s="173"/>
      <c r="CV151" s="173"/>
      <c r="CW151" s="173"/>
      <c r="CX151" s="173"/>
      <c r="CY151" s="173"/>
      <c r="CZ151" s="173"/>
      <c r="DA151" s="173"/>
      <c r="DB151" s="173"/>
      <c r="DC151" s="173"/>
      <c r="DD151" s="173"/>
      <c r="DE151" s="173"/>
      <c r="DF151" s="173"/>
      <c r="DG151" s="173"/>
      <c r="DH151" s="173"/>
      <c r="DI151" s="173"/>
      <c r="DJ151" s="173"/>
      <c r="DK151" s="173"/>
      <c r="DL151" s="173"/>
      <c r="DM151" s="173"/>
      <c r="DN151" s="173"/>
      <c r="DO151" s="173"/>
      <c r="DP151" s="173"/>
      <c r="DQ151" s="173"/>
      <c r="DR151" s="173"/>
    </row>
    <row r="152" spans="2:122" s="90" customFormat="1" ht="295.5" customHeight="1">
      <c r="B152" s="232">
        <v>3</v>
      </c>
      <c r="C152" s="204" t="s">
        <v>256</v>
      </c>
      <c r="D152" s="204" t="s">
        <v>328</v>
      </c>
      <c r="E152" s="205" t="s">
        <v>214</v>
      </c>
      <c r="F152" s="232" t="s">
        <v>66</v>
      </c>
      <c r="G152" s="160">
        <v>208000</v>
      </c>
      <c r="H152" s="161"/>
      <c r="I152" s="160"/>
      <c r="J152" s="160">
        <v>208000</v>
      </c>
      <c r="K152" s="160"/>
      <c r="L152" s="160">
        <v>208000</v>
      </c>
      <c r="M152" s="128"/>
      <c r="N152" s="197" t="s">
        <v>351</v>
      </c>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c r="CT152" s="173"/>
      <c r="CU152" s="173"/>
      <c r="CV152" s="173"/>
      <c r="CW152" s="173"/>
      <c r="CX152" s="173"/>
      <c r="CY152" s="173"/>
      <c r="CZ152" s="173"/>
      <c r="DA152" s="173"/>
      <c r="DB152" s="173"/>
      <c r="DC152" s="173"/>
      <c r="DD152" s="173"/>
      <c r="DE152" s="173"/>
      <c r="DF152" s="173"/>
      <c r="DG152" s="173"/>
      <c r="DH152" s="173"/>
      <c r="DI152" s="173"/>
      <c r="DJ152" s="173"/>
      <c r="DK152" s="173"/>
      <c r="DL152" s="173"/>
      <c r="DM152" s="173"/>
      <c r="DN152" s="173"/>
      <c r="DO152" s="173"/>
      <c r="DP152" s="173"/>
      <c r="DQ152" s="173"/>
      <c r="DR152" s="173"/>
    </row>
    <row r="153" spans="2:122" s="90" customFormat="1" ht="205.5" customHeight="1">
      <c r="B153" s="232">
        <v>4</v>
      </c>
      <c r="C153" s="233" t="s">
        <v>327</v>
      </c>
      <c r="D153" s="204" t="s">
        <v>322</v>
      </c>
      <c r="E153" s="205" t="s">
        <v>83</v>
      </c>
      <c r="F153" s="232" t="s">
        <v>66</v>
      </c>
      <c r="G153" s="160">
        <v>319000</v>
      </c>
      <c r="H153" s="161"/>
      <c r="I153" s="160"/>
      <c r="J153" s="160">
        <v>310000</v>
      </c>
      <c r="K153" s="160">
        <f t="shared" si="10"/>
        <v>9000</v>
      </c>
      <c r="L153" s="160">
        <v>298861.84</v>
      </c>
      <c r="M153" s="160">
        <f t="shared" si="11"/>
        <v>11138.159999999974</v>
      </c>
      <c r="N153" s="61" t="s">
        <v>352</v>
      </c>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c r="CT153" s="173"/>
      <c r="CU153" s="173"/>
      <c r="CV153" s="173"/>
      <c r="CW153" s="173"/>
      <c r="CX153" s="173"/>
      <c r="CY153" s="173"/>
      <c r="CZ153" s="173"/>
      <c r="DA153" s="173"/>
      <c r="DB153" s="173"/>
      <c r="DC153" s="173"/>
      <c r="DD153" s="173"/>
      <c r="DE153" s="173"/>
      <c r="DF153" s="173"/>
      <c r="DG153" s="173"/>
      <c r="DH153" s="173"/>
      <c r="DI153" s="173"/>
      <c r="DJ153" s="173"/>
      <c r="DK153" s="173"/>
      <c r="DL153" s="173"/>
      <c r="DM153" s="173"/>
      <c r="DN153" s="173"/>
      <c r="DO153" s="173"/>
      <c r="DP153" s="173"/>
      <c r="DQ153" s="173"/>
      <c r="DR153" s="173"/>
    </row>
    <row r="154" spans="2:122" s="90" customFormat="1" ht="102.75" customHeight="1">
      <c r="B154" s="232">
        <v>5</v>
      </c>
      <c r="C154" s="205" t="s">
        <v>315</v>
      </c>
      <c r="D154" s="204" t="s">
        <v>335</v>
      </c>
      <c r="E154" s="205" t="s">
        <v>83</v>
      </c>
      <c r="F154" s="232" t="s">
        <v>66</v>
      </c>
      <c r="G154" s="160">
        <v>2000000</v>
      </c>
      <c r="H154" s="161"/>
      <c r="I154" s="160"/>
      <c r="J154" s="160">
        <v>2000000</v>
      </c>
      <c r="K154" s="160">
        <f t="shared" si="10"/>
        <v>0</v>
      </c>
      <c r="L154" s="160">
        <v>2000000</v>
      </c>
      <c r="M154" s="128">
        <f t="shared" si="11"/>
        <v>0</v>
      </c>
      <c r="N154" s="204" t="s">
        <v>374</v>
      </c>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207"/>
      <c r="BG154" s="207"/>
      <c r="BH154" s="207"/>
      <c r="BI154" s="207"/>
      <c r="BJ154" s="207"/>
      <c r="BK154" s="207"/>
      <c r="BL154" s="207"/>
      <c r="BM154" s="207"/>
      <c r="BN154" s="207"/>
      <c r="BO154" s="207"/>
      <c r="BP154" s="207"/>
      <c r="BQ154" s="207"/>
      <c r="BR154" s="207"/>
      <c r="BS154" s="207"/>
      <c r="BT154" s="207"/>
      <c r="BU154" s="207"/>
      <c r="BV154" s="207"/>
      <c r="BW154" s="207"/>
      <c r="BX154" s="207"/>
      <c r="BY154" s="207"/>
      <c r="BZ154" s="207"/>
      <c r="CA154" s="207"/>
      <c r="CB154" s="207"/>
      <c r="CC154" s="207"/>
      <c r="CD154" s="207"/>
      <c r="CE154" s="207"/>
      <c r="CF154" s="207"/>
      <c r="CG154" s="207"/>
      <c r="CH154" s="207"/>
      <c r="CI154" s="207"/>
      <c r="CJ154" s="207"/>
      <c r="CK154" s="207"/>
      <c r="CL154" s="207"/>
      <c r="CM154" s="207"/>
      <c r="CN154" s="207"/>
      <c r="CO154" s="207"/>
      <c r="CP154" s="207"/>
      <c r="CQ154" s="207"/>
      <c r="CR154" s="207"/>
      <c r="CS154" s="207"/>
      <c r="CT154" s="207"/>
      <c r="CU154" s="207"/>
      <c r="CV154" s="207"/>
      <c r="CW154" s="207"/>
      <c r="CX154" s="207"/>
      <c r="CY154" s="207"/>
      <c r="CZ154" s="207"/>
      <c r="DA154" s="207"/>
      <c r="DB154" s="207"/>
      <c r="DC154" s="207"/>
      <c r="DD154" s="207"/>
      <c r="DE154" s="207"/>
      <c r="DF154" s="207"/>
      <c r="DG154" s="207"/>
      <c r="DH154" s="207"/>
      <c r="DI154" s="207"/>
      <c r="DJ154" s="207"/>
      <c r="DK154" s="207"/>
      <c r="DL154" s="207"/>
      <c r="DM154" s="207"/>
      <c r="DN154" s="207"/>
      <c r="DO154" s="207"/>
      <c r="DP154" s="207"/>
      <c r="DQ154" s="207"/>
      <c r="DR154" s="207"/>
    </row>
    <row r="155" spans="2:122" s="90" customFormat="1" ht="166.5" customHeight="1">
      <c r="B155" s="232">
        <v>6</v>
      </c>
      <c r="C155" s="205" t="s">
        <v>311</v>
      </c>
      <c r="D155" s="204" t="s">
        <v>312</v>
      </c>
      <c r="E155" s="205" t="s">
        <v>83</v>
      </c>
      <c r="F155" s="232" t="s">
        <v>66</v>
      </c>
      <c r="G155" s="160">
        <v>500000</v>
      </c>
      <c r="H155" s="161"/>
      <c r="I155" s="160"/>
      <c r="J155" s="160">
        <v>300000</v>
      </c>
      <c r="K155" s="160">
        <f t="shared" si="10"/>
        <v>200000</v>
      </c>
      <c r="L155" s="160">
        <v>300000</v>
      </c>
      <c r="M155" s="128">
        <f t="shared" si="11"/>
        <v>0</v>
      </c>
      <c r="N155" s="204" t="s">
        <v>375</v>
      </c>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7"/>
      <c r="BU155" s="207"/>
      <c r="BV155" s="207"/>
      <c r="BW155" s="207"/>
      <c r="BX155" s="207"/>
      <c r="BY155" s="207"/>
      <c r="BZ155" s="207"/>
      <c r="CA155" s="207"/>
      <c r="CB155" s="207"/>
      <c r="CC155" s="207"/>
      <c r="CD155" s="207"/>
      <c r="CE155" s="207"/>
      <c r="CF155" s="207"/>
      <c r="CG155" s="207"/>
      <c r="CH155" s="207"/>
      <c r="CI155" s="207"/>
      <c r="CJ155" s="207"/>
      <c r="CK155" s="207"/>
      <c r="CL155" s="207"/>
      <c r="CM155" s="207"/>
      <c r="CN155" s="207"/>
      <c r="CO155" s="207"/>
      <c r="CP155" s="207"/>
      <c r="CQ155" s="207"/>
      <c r="CR155" s="207"/>
      <c r="CS155" s="207"/>
      <c r="CT155" s="207"/>
      <c r="CU155" s="207"/>
      <c r="CV155" s="207"/>
      <c r="CW155" s="207"/>
      <c r="CX155" s="207"/>
      <c r="CY155" s="207"/>
      <c r="CZ155" s="207"/>
      <c r="DA155" s="207"/>
      <c r="DB155" s="207"/>
      <c r="DC155" s="207"/>
      <c r="DD155" s="207"/>
      <c r="DE155" s="207"/>
      <c r="DF155" s="207"/>
      <c r="DG155" s="207"/>
      <c r="DH155" s="207"/>
      <c r="DI155" s="207"/>
      <c r="DJ155" s="207"/>
      <c r="DK155" s="207"/>
      <c r="DL155" s="207"/>
      <c r="DM155" s="207"/>
      <c r="DN155" s="207"/>
      <c r="DO155" s="207"/>
      <c r="DP155" s="207"/>
      <c r="DQ155" s="207"/>
      <c r="DR155" s="207"/>
    </row>
    <row r="156" spans="2:122" s="90" customFormat="1" ht="110.25" customHeight="1">
      <c r="B156" s="232">
        <v>7</v>
      </c>
      <c r="C156" s="205" t="s">
        <v>314</v>
      </c>
      <c r="D156" s="204" t="s">
        <v>313</v>
      </c>
      <c r="E156" s="205" t="s">
        <v>83</v>
      </c>
      <c r="F156" s="232" t="s">
        <v>66</v>
      </c>
      <c r="G156" s="160">
        <v>50000</v>
      </c>
      <c r="H156" s="161"/>
      <c r="I156" s="160"/>
      <c r="J156" s="160">
        <v>10000</v>
      </c>
      <c r="K156" s="160">
        <f t="shared" si="10"/>
        <v>40000</v>
      </c>
      <c r="L156" s="160"/>
      <c r="M156" s="128"/>
      <c r="N156" s="206"/>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7"/>
      <c r="BX156" s="207"/>
      <c r="BY156" s="207"/>
      <c r="BZ156" s="207"/>
      <c r="CA156" s="207"/>
      <c r="CB156" s="207"/>
      <c r="CC156" s="207"/>
      <c r="CD156" s="207"/>
      <c r="CE156" s="207"/>
      <c r="CF156" s="207"/>
      <c r="CG156" s="207"/>
      <c r="CH156" s="207"/>
      <c r="CI156" s="207"/>
      <c r="CJ156" s="207"/>
      <c r="CK156" s="207"/>
      <c r="CL156" s="207"/>
      <c r="CM156" s="207"/>
      <c r="CN156" s="207"/>
      <c r="CO156" s="207"/>
      <c r="CP156" s="207"/>
      <c r="CQ156" s="207"/>
      <c r="CR156" s="207"/>
      <c r="CS156" s="207"/>
      <c r="CT156" s="207"/>
      <c r="CU156" s="207"/>
      <c r="CV156" s="207"/>
      <c r="CW156" s="207"/>
      <c r="CX156" s="207"/>
      <c r="CY156" s="207"/>
      <c r="CZ156" s="207"/>
      <c r="DA156" s="207"/>
      <c r="DB156" s="207"/>
      <c r="DC156" s="207"/>
      <c r="DD156" s="207"/>
      <c r="DE156" s="207"/>
      <c r="DF156" s="207"/>
      <c r="DG156" s="207"/>
      <c r="DH156" s="207"/>
      <c r="DI156" s="207"/>
      <c r="DJ156" s="207"/>
      <c r="DK156" s="207"/>
      <c r="DL156" s="207"/>
      <c r="DM156" s="207"/>
      <c r="DN156" s="207"/>
      <c r="DO156" s="207"/>
      <c r="DP156" s="207"/>
      <c r="DQ156" s="207"/>
      <c r="DR156" s="207"/>
    </row>
    <row r="157" spans="2:122" s="90" customFormat="1" ht="205.5" customHeight="1">
      <c r="B157" s="232">
        <v>8</v>
      </c>
      <c r="C157" s="204" t="s">
        <v>254</v>
      </c>
      <c r="D157" s="204" t="s">
        <v>337</v>
      </c>
      <c r="E157" s="205" t="s">
        <v>83</v>
      </c>
      <c r="F157" s="232" t="s">
        <v>66</v>
      </c>
      <c r="G157" s="160">
        <v>1230000</v>
      </c>
      <c r="H157" s="161"/>
      <c r="I157" s="160"/>
      <c r="J157" s="160">
        <v>1230000</v>
      </c>
      <c r="K157" s="160">
        <f t="shared" si="10"/>
        <v>0</v>
      </c>
      <c r="L157" s="160">
        <v>1203800</v>
      </c>
      <c r="M157" s="128">
        <f t="shared" si="11"/>
        <v>26200</v>
      </c>
      <c r="N157" s="234" t="s">
        <v>273</v>
      </c>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c r="CT157" s="207"/>
      <c r="CU157" s="207"/>
      <c r="CV157" s="207"/>
      <c r="CW157" s="207"/>
      <c r="CX157" s="207"/>
      <c r="CY157" s="207"/>
      <c r="CZ157" s="207"/>
      <c r="DA157" s="207"/>
      <c r="DB157" s="207"/>
      <c r="DC157" s="207"/>
      <c r="DD157" s="207"/>
      <c r="DE157" s="207"/>
      <c r="DF157" s="207"/>
      <c r="DG157" s="207"/>
      <c r="DH157" s="207"/>
      <c r="DI157" s="207"/>
      <c r="DJ157" s="207"/>
      <c r="DK157" s="207"/>
      <c r="DL157" s="207"/>
      <c r="DM157" s="207"/>
      <c r="DN157" s="207"/>
      <c r="DO157" s="207"/>
      <c r="DP157" s="207"/>
      <c r="DQ157" s="207"/>
      <c r="DR157" s="207"/>
    </row>
    <row r="158" spans="2:122" ht="54.75" customHeight="1" hidden="1">
      <c r="B158" s="101">
        <v>5</v>
      </c>
      <c r="C158" s="79" t="s">
        <v>108</v>
      </c>
      <c r="D158" s="96" t="s">
        <v>109</v>
      </c>
      <c r="E158" s="104">
        <v>3719800</v>
      </c>
      <c r="F158" s="101" t="s">
        <v>66</v>
      </c>
      <c r="G158" s="105"/>
      <c r="H158" s="106"/>
      <c r="I158" s="105"/>
      <c r="J158" s="105"/>
      <c r="K158" s="105">
        <f t="shared" si="10"/>
        <v>0</v>
      </c>
      <c r="L158" s="105"/>
      <c r="M158" s="128">
        <f t="shared" si="11"/>
        <v>0</v>
      </c>
      <c r="N158" s="79"/>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row>
    <row r="159" spans="2:122" s="66" customFormat="1" ht="73.5" customHeight="1" hidden="1">
      <c r="B159" s="95">
        <v>4</v>
      </c>
      <c r="C159" s="184" t="s">
        <v>152</v>
      </c>
      <c r="D159" s="96" t="s">
        <v>215</v>
      </c>
      <c r="E159" s="97" t="s">
        <v>83</v>
      </c>
      <c r="F159" s="95" t="s">
        <v>66</v>
      </c>
      <c r="G159" s="98"/>
      <c r="H159" s="84"/>
      <c r="I159" s="98"/>
      <c r="J159" s="98"/>
      <c r="K159" s="98">
        <f t="shared" si="10"/>
        <v>0</v>
      </c>
      <c r="L159" s="98"/>
      <c r="M159" s="128">
        <f t="shared" si="11"/>
        <v>0</v>
      </c>
      <c r="N159" s="185"/>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c r="CT159" s="174"/>
      <c r="CU159" s="174"/>
      <c r="CV159" s="174"/>
      <c r="CW159" s="174"/>
      <c r="CX159" s="174"/>
      <c r="CY159" s="174"/>
      <c r="CZ159" s="174"/>
      <c r="DA159" s="174"/>
      <c r="DB159" s="174"/>
      <c r="DC159" s="174"/>
      <c r="DD159" s="174"/>
      <c r="DE159" s="174"/>
      <c r="DF159" s="174"/>
      <c r="DG159" s="174"/>
      <c r="DH159" s="174"/>
      <c r="DI159" s="174"/>
      <c r="DJ159" s="174"/>
      <c r="DK159" s="174"/>
      <c r="DL159" s="174"/>
      <c r="DM159" s="174"/>
      <c r="DN159" s="174"/>
      <c r="DO159" s="174"/>
      <c r="DP159" s="174"/>
      <c r="DQ159" s="174"/>
      <c r="DR159" s="174"/>
    </row>
    <row r="160" spans="2:122" s="66" customFormat="1" ht="117" customHeight="1" hidden="1">
      <c r="B160" s="95">
        <v>5</v>
      </c>
      <c r="C160" s="186" t="s">
        <v>151</v>
      </c>
      <c r="D160" s="96" t="s">
        <v>216</v>
      </c>
      <c r="E160" s="97" t="s">
        <v>83</v>
      </c>
      <c r="F160" s="95" t="s">
        <v>66</v>
      </c>
      <c r="G160" s="98"/>
      <c r="H160" s="84"/>
      <c r="I160" s="98"/>
      <c r="J160" s="98"/>
      <c r="K160" s="98">
        <f t="shared" si="10"/>
        <v>0</v>
      </c>
      <c r="L160" s="98"/>
      <c r="M160" s="128">
        <f t="shared" si="11"/>
        <v>0</v>
      </c>
      <c r="N160" s="185"/>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174"/>
      <c r="DO160" s="174"/>
      <c r="DP160" s="174"/>
      <c r="DQ160" s="174"/>
      <c r="DR160" s="174"/>
    </row>
    <row r="161" spans="2:122" s="90" customFormat="1" ht="88.5" customHeight="1">
      <c r="B161" s="232">
        <v>9</v>
      </c>
      <c r="C161" s="239" t="s">
        <v>253</v>
      </c>
      <c r="D161" s="204" t="s">
        <v>308</v>
      </c>
      <c r="E161" s="205" t="s">
        <v>83</v>
      </c>
      <c r="F161" s="232" t="s">
        <v>66</v>
      </c>
      <c r="G161" s="160">
        <v>5000</v>
      </c>
      <c r="H161" s="161"/>
      <c r="I161" s="160"/>
      <c r="J161" s="160"/>
      <c r="K161" s="160">
        <f t="shared" si="10"/>
        <v>5000</v>
      </c>
      <c r="L161" s="160"/>
      <c r="M161" s="128">
        <f t="shared" si="11"/>
        <v>0</v>
      </c>
      <c r="N161" s="240"/>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c r="CO161" s="241"/>
      <c r="CP161" s="241"/>
      <c r="CQ161" s="241"/>
      <c r="CR161" s="241"/>
      <c r="CS161" s="241"/>
      <c r="CT161" s="241"/>
      <c r="CU161" s="241"/>
      <c r="CV161" s="241"/>
      <c r="CW161" s="241"/>
      <c r="CX161" s="241"/>
      <c r="CY161" s="241"/>
      <c r="CZ161" s="241"/>
      <c r="DA161" s="241"/>
      <c r="DB161" s="241"/>
      <c r="DC161" s="241"/>
      <c r="DD161" s="241"/>
      <c r="DE161" s="241"/>
      <c r="DF161" s="241"/>
      <c r="DG161" s="241"/>
      <c r="DH161" s="241"/>
      <c r="DI161" s="241"/>
      <c r="DJ161" s="241"/>
      <c r="DK161" s="241"/>
      <c r="DL161" s="241"/>
      <c r="DM161" s="241"/>
      <c r="DN161" s="241"/>
      <c r="DO161" s="241"/>
      <c r="DP161" s="241"/>
      <c r="DQ161" s="241"/>
      <c r="DR161" s="241"/>
    </row>
    <row r="162" spans="2:122" s="90" customFormat="1" ht="43.5" customHeight="1">
      <c r="B162" s="142"/>
      <c r="C162" s="143" t="s">
        <v>86</v>
      </c>
      <c r="D162" s="130"/>
      <c r="E162" s="130" t="s">
        <v>210</v>
      </c>
      <c r="F162" s="144" t="s">
        <v>210</v>
      </c>
      <c r="G162" s="145">
        <f>G150+G151+G152+G153+G154+G155+G156+G157+G161</f>
        <v>4934500</v>
      </c>
      <c r="H162" s="146"/>
      <c r="I162" s="145"/>
      <c r="J162" s="145">
        <f>J150+J151+J152+J153+J154+J155+J156+J157+J161</f>
        <v>4635000</v>
      </c>
      <c r="K162" s="145">
        <f t="shared" si="10"/>
        <v>299500</v>
      </c>
      <c r="L162" s="145">
        <f>L150+L151+L152+L153+L154+L155+L156+L157+L161</f>
        <v>4197555.84</v>
      </c>
      <c r="M162" s="118">
        <f t="shared" si="11"/>
        <v>437444.16000000015</v>
      </c>
      <c r="N162" s="147" t="s">
        <v>210</v>
      </c>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row>
    <row r="163" spans="2:122" s="157" customFormat="1" ht="69" customHeight="1">
      <c r="B163" s="242"/>
      <c r="C163" s="243" t="s">
        <v>85</v>
      </c>
      <c r="D163" s="112"/>
      <c r="E163" s="112" t="s">
        <v>210</v>
      </c>
      <c r="F163" s="244" t="s">
        <v>210</v>
      </c>
      <c r="G163" s="245">
        <f>G162+G148+G137+G116+G87</f>
        <v>163410531</v>
      </c>
      <c r="H163" s="246"/>
      <c r="I163" s="245" t="e">
        <f>I87+I116+I137+I148+#REF!</f>
        <v>#REF!</v>
      </c>
      <c r="J163" s="245">
        <f>J162+J148+J137+J116+J87</f>
        <v>75266500</v>
      </c>
      <c r="K163" s="245">
        <f t="shared" si="10"/>
        <v>88144031</v>
      </c>
      <c r="L163" s="245">
        <f>L162+L148+L137+L116+L87</f>
        <v>29494947.84</v>
      </c>
      <c r="M163" s="247">
        <f t="shared" si="11"/>
        <v>45771552.16</v>
      </c>
      <c r="N163" s="248" t="s">
        <v>210</v>
      </c>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row>
    <row r="164" spans="2:6" ht="30.75">
      <c r="B164" s="63"/>
      <c r="C164" s="64"/>
      <c r="D164" s="68"/>
      <c r="F164" s="63"/>
    </row>
    <row r="165" spans="2:6" ht="30.75">
      <c r="B165" s="63"/>
      <c r="C165" s="64"/>
      <c r="D165" s="68"/>
      <c r="F165" s="63"/>
    </row>
    <row r="166" spans="2:6" ht="30.75">
      <c r="B166" s="63"/>
      <c r="C166" s="64"/>
      <c r="D166" s="68"/>
      <c r="F166" s="63"/>
    </row>
    <row r="167" spans="2:6" ht="30.75">
      <c r="B167" s="63"/>
      <c r="C167" s="64"/>
      <c r="D167" s="68"/>
      <c r="F167" s="63"/>
    </row>
    <row r="169" spans="2:6" ht="30.75">
      <c r="B169" s="255"/>
      <c r="C169" s="255"/>
      <c r="D169" s="255"/>
      <c r="E169" s="255"/>
      <c r="F169" s="255"/>
    </row>
    <row r="170" spans="2:6" ht="30.75">
      <c r="B170" s="255"/>
      <c r="C170" s="255"/>
      <c r="D170" s="255"/>
      <c r="E170" s="255"/>
      <c r="F170" s="255"/>
    </row>
    <row r="171" spans="2:6" ht="30.75">
      <c r="B171" s="255"/>
      <c r="C171" s="255"/>
      <c r="D171" s="255"/>
      <c r="E171" s="255"/>
      <c r="F171" s="255"/>
    </row>
    <row r="172" spans="2:6" ht="30.75">
      <c r="B172" s="255"/>
      <c r="C172" s="255"/>
      <c r="D172" s="255"/>
      <c r="E172" s="255"/>
      <c r="F172" s="255"/>
    </row>
    <row r="173" spans="2:6" ht="30.75">
      <c r="B173" s="255"/>
      <c r="C173" s="255"/>
      <c r="D173" s="255"/>
      <c r="E173" s="255"/>
      <c r="F173" s="255"/>
    </row>
  </sheetData>
  <sheetProtection/>
  <mergeCells count="25">
    <mergeCell ref="D81:D84"/>
    <mergeCell ref="C81:C84"/>
    <mergeCell ref="B81:B84"/>
    <mergeCell ref="F81:F84"/>
    <mergeCell ref="B135:B136"/>
    <mergeCell ref="C135:C136"/>
    <mergeCell ref="D135:D136"/>
    <mergeCell ref="E135:E136"/>
    <mergeCell ref="B148:D148"/>
    <mergeCell ref="B138:N138"/>
    <mergeCell ref="D90:D103"/>
    <mergeCell ref="B90:B103"/>
    <mergeCell ref="C90:C103"/>
    <mergeCell ref="D107:D114"/>
    <mergeCell ref="D118:D134"/>
    <mergeCell ref="B10:B17"/>
    <mergeCell ref="D10:D17"/>
    <mergeCell ref="B169:F173"/>
    <mergeCell ref="C1:K1"/>
    <mergeCell ref="B117:K117"/>
    <mergeCell ref="B149:K149"/>
    <mergeCell ref="B88:K88"/>
    <mergeCell ref="B107:B114"/>
    <mergeCell ref="C107:C114"/>
    <mergeCell ref="D142:D146"/>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7" manualBreakCount="7">
    <brk id="19" max="13" man="1"/>
    <brk id="40" max="13" man="1"/>
    <brk id="64" max="13" man="1"/>
    <brk id="92" max="13" man="1"/>
    <brk id="118" max="13" man="1"/>
    <brk id="128" max="13" man="1"/>
    <brk id="145"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75" t="s">
        <v>3</v>
      </c>
      <c r="D1" s="275"/>
      <c r="E1" s="275"/>
      <c r="F1" s="275"/>
      <c r="G1" s="275"/>
      <c r="H1" s="275"/>
      <c r="I1" s="275"/>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2023-06-16T07:05:58Z</cp:lastPrinted>
  <dcterms:created xsi:type="dcterms:W3CDTF">2013-08-21T05:30:05Z</dcterms:created>
  <dcterms:modified xsi:type="dcterms:W3CDTF">2023-09-12T07:12:48Z</dcterms:modified>
  <cp:category/>
  <cp:version/>
  <cp:contentType/>
  <cp:contentStatus/>
</cp:coreProperties>
</file>